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mittaridonna\Documents\Mittaridonna\Dipartimento 3\Programmaz 2014-2020\Docum gen\SiGeCo\procedura sigeco\"/>
    </mc:Choice>
  </mc:AlternateContent>
  <bookViews>
    <workbookView xWindow="0" yWindow="0" windowWidth="28800" windowHeight="11610" tabRatio="733" activeTab="6"/>
  </bookViews>
  <sheets>
    <sheet name="Copertina" sheetId="2" r:id="rId1"/>
    <sheet name="Info_Operazione" sheetId="3" r:id="rId2"/>
    <sheet name="Investimento" sheetId="6" r:id="rId3"/>
    <sheet name="Entrate_Costi" sheetId="7" r:id="rId4"/>
    <sheet name="Entrate_Costi VR" sheetId="16" r:id="rId5"/>
    <sheet name="Descrizione_Entrate_Costi" sheetId="17" r:id="rId6"/>
    <sheet name="Calcolo" sheetId="10" r:id="rId7"/>
    <sheet name="Elenchi" sheetId="4" state="hidden" r:id="rId8"/>
    <sheet name="Foglio1" sheetId="5" state="hidden" r:id="rId9"/>
  </sheets>
  <definedNames>
    <definedName name="_xlnm.Print_Area" localSheetId="6">Calcolo!$C$5:$J$88</definedName>
    <definedName name="_xlnm.Print_Area" localSheetId="0">Copertina!$D$3:$L$25</definedName>
    <definedName name="_xlnm.Print_Area" localSheetId="5">Descrizione_Entrate_Costi!$C$1:$K$30</definedName>
    <definedName name="_xlnm.Print_Area" localSheetId="3">Entrate_Costi!$C$4:$U$58</definedName>
    <definedName name="_xlnm.Print_Area" localSheetId="4">'Entrate_Costi VR'!$C$4:$U$58</definedName>
    <definedName name="_xlnm.Print_Area" localSheetId="1">Info_Operazione!$C$1:$G$58</definedName>
    <definedName name="_xlnm.Print_Area" localSheetId="2">Investimento!$C$5:$L$24</definedName>
  </definedNames>
  <calcPr calcId="162913"/>
</workbook>
</file>

<file path=xl/calcChain.xml><?xml version="1.0" encoding="utf-8"?>
<calcChain xmlns="http://schemas.openxmlformats.org/spreadsheetml/2006/main">
  <c r="E15" i="3" l="1"/>
  <c r="H6" i="3" l="1"/>
  <c r="E9" i="3" l="1"/>
  <c r="E16" i="3"/>
  <c r="H10" i="3"/>
  <c r="H7" i="3"/>
  <c r="G84" i="10" l="1"/>
  <c r="C8" i="7" l="1"/>
  <c r="C8" i="10"/>
  <c r="M8" i="16"/>
  <c r="C8" i="16"/>
  <c r="M8" i="7"/>
  <c r="C9" i="6" l="1"/>
  <c r="G64" i="10" l="1"/>
  <c r="G65" i="10" s="1"/>
  <c r="B15" i="4"/>
  <c r="B16" i="4" s="1"/>
  <c r="C9" i="10" l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l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C45" i="10" s="1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T58" i="16" l="1"/>
  <c r="S58" i="16"/>
  <c r="R58" i="16"/>
  <c r="Q58" i="16"/>
  <c r="P58" i="16"/>
  <c r="O58" i="16"/>
  <c r="N58" i="16"/>
  <c r="J58" i="16"/>
  <c r="H58" i="16"/>
  <c r="G58" i="16"/>
  <c r="F58" i="16"/>
  <c r="E58" i="16"/>
  <c r="D58" i="16"/>
  <c r="U57" i="16"/>
  <c r="I57" i="16"/>
  <c r="K57" i="16" s="1"/>
  <c r="U56" i="16"/>
  <c r="I56" i="16"/>
  <c r="K56" i="16" s="1"/>
  <c r="U55" i="16"/>
  <c r="I55" i="16"/>
  <c r="K55" i="16" s="1"/>
  <c r="U54" i="16"/>
  <c r="I54" i="16"/>
  <c r="K54" i="16" s="1"/>
  <c r="U53" i="16"/>
  <c r="I53" i="16"/>
  <c r="K53" i="16" s="1"/>
  <c r="U52" i="16"/>
  <c r="K52" i="16"/>
  <c r="I52" i="16"/>
  <c r="U51" i="16"/>
  <c r="I51" i="16"/>
  <c r="K51" i="16" s="1"/>
  <c r="U50" i="16"/>
  <c r="I50" i="16"/>
  <c r="K50" i="16" s="1"/>
  <c r="U49" i="16"/>
  <c r="I49" i="16"/>
  <c r="K49" i="16" s="1"/>
  <c r="U48" i="16"/>
  <c r="I48" i="16"/>
  <c r="K48" i="16" s="1"/>
  <c r="U47" i="16"/>
  <c r="I47" i="16"/>
  <c r="K47" i="16" s="1"/>
  <c r="U46" i="16"/>
  <c r="I46" i="16"/>
  <c r="K46" i="16" s="1"/>
  <c r="U45" i="16"/>
  <c r="I45" i="16"/>
  <c r="K45" i="16" s="1"/>
  <c r="U44" i="16"/>
  <c r="I44" i="16"/>
  <c r="K44" i="16" s="1"/>
  <c r="U43" i="16"/>
  <c r="I43" i="16"/>
  <c r="K43" i="16" s="1"/>
  <c r="U42" i="16"/>
  <c r="I42" i="16"/>
  <c r="K42" i="16" s="1"/>
  <c r="U41" i="16"/>
  <c r="I41" i="16"/>
  <c r="K41" i="16" s="1"/>
  <c r="U40" i="16"/>
  <c r="I40" i="16"/>
  <c r="K40" i="16" s="1"/>
  <c r="U39" i="16"/>
  <c r="I39" i="16"/>
  <c r="K39" i="16" s="1"/>
  <c r="U38" i="16"/>
  <c r="I38" i="16"/>
  <c r="K38" i="16" s="1"/>
  <c r="U37" i="16"/>
  <c r="I37" i="16"/>
  <c r="K37" i="16" s="1"/>
  <c r="U36" i="16"/>
  <c r="K36" i="16"/>
  <c r="I36" i="16"/>
  <c r="U35" i="16"/>
  <c r="I35" i="16"/>
  <c r="K35" i="16" s="1"/>
  <c r="U34" i="16"/>
  <c r="I34" i="16"/>
  <c r="K34" i="16" s="1"/>
  <c r="U33" i="16"/>
  <c r="I33" i="16"/>
  <c r="K33" i="16" s="1"/>
  <c r="U32" i="16"/>
  <c r="I32" i="16"/>
  <c r="K32" i="16" s="1"/>
  <c r="U31" i="16"/>
  <c r="I31" i="16"/>
  <c r="K31" i="16" s="1"/>
  <c r="U30" i="16"/>
  <c r="I30" i="16"/>
  <c r="K30" i="16" s="1"/>
  <c r="U29" i="16"/>
  <c r="I29" i="16"/>
  <c r="K29" i="16" s="1"/>
  <c r="U28" i="16"/>
  <c r="I28" i="16"/>
  <c r="K28" i="16" s="1"/>
  <c r="U27" i="16"/>
  <c r="I27" i="16"/>
  <c r="K27" i="16" s="1"/>
  <c r="U26" i="16"/>
  <c r="I26" i="16"/>
  <c r="K26" i="16" s="1"/>
  <c r="U25" i="16"/>
  <c r="I25" i="16"/>
  <c r="K25" i="16" s="1"/>
  <c r="U24" i="16"/>
  <c r="I24" i="16"/>
  <c r="K24" i="16" s="1"/>
  <c r="U23" i="16"/>
  <c r="I23" i="16"/>
  <c r="K23" i="16" s="1"/>
  <c r="U22" i="16"/>
  <c r="I22" i="16"/>
  <c r="K22" i="16" s="1"/>
  <c r="U21" i="16"/>
  <c r="I21" i="16"/>
  <c r="K21" i="16" s="1"/>
  <c r="U20" i="16"/>
  <c r="I20" i="16"/>
  <c r="K20" i="16" s="1"/>
  <c r="U19" i="16"/>
  <c r="I19" i="16"/>
  <c r="K19" i="16" s="1"/>
  <c r="U18" i="16"/>
  <c r="I18" i="16"/>
  <c r="K18" i="16" s="1"/>
  <c r="U17" i="16"/>
  <c r="I17" i="16"/>
  <c r="K17" i="16" s="1"/>
  <c r="U16" i="16"/>
  <c r="I16" i="16"/>
  <c r="K16" i="16" s="1"/>
  <c r="U15" i="16"/>
  <c r="I15" i="16"/>
  <c r="K15" i="16" s="1"/>
  <c r="U14" i="16"/>
  <c r="I14" i="16"/>
  <c r="K14" i="16" s="1"/>
  <c r="U13" i="16"/>
  <c r="I13" i="16"/>
  <c r="K13" i="16" s="1"/>
  <c r="U12" i="16"/>
  <c r="I12" i="16"/>
  <c r="K12" i="16" s="1"/>
  <c r="U11" i="16"/>
  <c r="I11" i="16"/>
  <c r="K11" i="16" s="1"/>
  <c r="U10" i="16"/>
  <c r="I10" i="16"/>
  <c r="K10" i="16" s="1"/>
  <c r="U9" i="16"/>
  <c r="M9" i="16"/>
  <c r="M10" i="16" s="1"/>
  <c r="M11" i="16" s="1"/>
  <c r="M12" i="16" s="1"/>
  <c r="M13" i="16" s="1"/>
  <c r="M14" i="16" s="1"/>
  <c r="M15" i="16" s="1"/>
  <c r="M16" i="16" s="1"/>
  <c r="M17" i="16" s="1"/>
  <c r="M18" i="16" s="1"/>
  <c r="M19" i="16" s="1"/>
  <c r="M20" i="16" s="1"/>
  <c r="M21" i="16" s="1"/>
  <c r="M22" i="16" s="1"/>
  <c r="M23" i="16" s="1"/>
  <c r="M24" i="16" s="1"/>
  <c r="M25" i="16" s="1"/>
  <c r="M26" i="16" s="1"/>
  <c r="M27" i="16" s="1"/>
  <c r="M28" i="16" s="1"/>
  <c r="M29" i="16" s="1"/>
  <c r="M30" i="16" s="1"/>
  <c r="M31" i="16" s="1"/>
  <c r="M32" i="16" s="1"/>
  <c r="M33" i="16" s="1"/>
  <c r="M34" i="16" s="1"/>
  <c r="M35" i="16" s="1"/>
  <c r="M36" i="16" s="1"/>
  <c r="M37" i="16" s="1"/>
  <c r="M38" i="16" s="1"/>
  <c r="M39" i="16" s="1"/>
  <c r="M40" i="16" s="1"/>
  <c r="M41" i="16" s="1"/>
  <c r="M42" i="16" s="1"/>
  <c r="M43" i="16" s="1"/>
  <c r="M44" i="16" s="1"/>
  <c r="M45" i="16" s="1"/>
  <c r="M46" i="16" s="1"/>
  <c r="M47" i="16" s="1"/>
  <c r="M48" i="16" s="1"/>
  <c r="M49" i="16" s="1"/>
  <c r="M50" i="16" s="1"/>
  <c r="M51" i="16" s="1"/>
  <c r="M52" i="16" s="1"/>
  <c r="M53" i="16" s="1"/>
  <c r="M54" i="16" s="1"/>
  <c r="M55" i="16" s="1"/>
  <c r="M56" i="16" s="1"/>
  <c r="M57" i="16" s="1"/>
  <c r="I9" i="16"/>
  <c r="K9" i="16" s="1"/>
  <c r="C9" i="16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C32" i="16" s="1"/>
  <c r="C33" i="16" s="1"/>
  <c r="C34" i="16" s="1"/>
  <c r="C35" i="16" s="1"/>
  <c r="C36" i="16" s="1"/>
  <c r="C37" i="16" s="1"/>
  <c r="C38" i="16" s="1"/>
  <c r="C39" i="16" s="1"/>
  <c r="C40" i="16" s="1"/>
  <c r="C41" i="16" s="1"/>
  <c r="C42" i="16" s="1"/>
  <c r="C43" i="16" s="1"/>
  <c r="C44" i="16" s="1"/>
  <c r="C45" i="16" s="1"/>
  <c r="C46" i="16" s="1"/>
  <c r="C47" i="16" s="1"/>
  <c r="C48" i="16" s="1"/>
  <c r="C49" i="16" s="1"/>
  <c r="C50" i="16" s="1"/>
  <c r="C51" i="16" s="1"/>
  <c r="C52" i="16" s="1"/>
  <c r="C53" i="16" s="1"/>
  <c r="C54" i="16" s="1"/>
  <c r="C55" i="16" s="1"/>
  <c r="C56" i="16" s="1"/>
  <c r="C57" i="16" s="1"/>
  <c r="U8" i="16"/>
  <c r="K8" i="16"/>
  <c r="I8" i="16"/>
  <c r="M9" i="7"/>
  <c r="M10" i="7" s="1"/>
  <c r="M11" i="7" s="1"/>
  <c r="M12" i="7" s="1"/>
  <c r="M13" i="7" s="1"/>
  <c r="M14" i="7" s="1"/>
  <c r="M15" i="7" s="1"/>
  <c r="M16" i="7" s="1"/>
  <c r="M17" i="7" s="1"/>
  <c r="M18" i="7" s="1"/>
  <c r="M19" i="7" s="1"/>
  <c r="M20" i="7" s="1"/>
  <c r="M21" i="7" s="1"/>
  <c r="M22" i="7" s="1"/>
  <c r="M23" i="7" s="1"/>
  <c r="M24" i="7" s="1"/>
  <c r="M25" i="7" s="1"/>
  <c r="M26" i="7" s="1"/>
  <c r="M27" i="7" s="1"/>
  <c r="M28" i="7" s="1"/>
  <c r="M29" i="7" s="1"/>
  <c r="M30" i="7" s="1"/>
  <c r="M31" i="7" s="1"/>
  <c r="M32" i="7" s="1"/>
  <c r="M33" i="7" s="1"/>
  <c r="M34" i="7" s="1"/>
  <c r="M35" i="7" s="1"/>
  <c r="M36" i="7" s="1"/>
  <c r="M37" i="7" s="1"/>
  <c r="M38" i="7" s="1"/>
  <c r="M39" i="7" s="1"/>
  <c r="M40" i="7" s="1"/>
  <c r="M41" i="7" s="1"/>
  <c r="M42" i="7" s="1"/>
  <c r="M43" i="7" s="1"/>
  <c r="M44" i="7" s="1"/>
  <c r="M45" i="7" s="1"/>
  <c r="M46" i="7" s="1"/>
  <c r="M47" i="7" s="1"/>
  <c r="M48" i="7" s="1"/>
  <c r="M49" i="7" s="1"/>
  <c r="M50" i="7" s="1"/>
  <c r="M51" i="7" s="1"/>
  <c r="M52" i="7" s="1"/>
  <c r="M53" i="7" s="1"/>
  <c r="M54" i="7" s="1"/>
  <c r="M55" i="7" s="1"/>
  <c r="M56" i="7" s="1"/>
  <c r="M57" i="7" s="1"/>
  <c r="E17" i="3"/>
  <c r="H7" i="4"/>
  <c r="U8" i="7"/>
  <c r="H8" i="10" s="1"/>
  <c r="U9" i="7"/>
  <c r="H9" i="10" s="1"/>
  <c r="U10" i="7"/>
  <c r="H10" i="10" s="1"/>
  <c r="U11" i="7"/>
  <c r="H11" i="10" s="1"/>
  <c r="U12" i="7"/>
  <c r="H12" i="10" s="1"/>
  <c r="U13" i="7"/>
  <c r="H13" i="10" s="1"/>
  <c r="U14" i="7"/>
  <c r="H14" i="10" s="1"/>
  <c r="U15" i="7"/>
  <c r="H15" i="10" s="1"/>
  <c r="U16" i="7"/>
  <c r="H16" i="10" s="1"/>
  <c r="U17" i="7"/>
  <c r="H17" i="10" s="1"/>
  <c r="U18" i="7"/>
  <c r="H18" i="10" s="1"/>
  <c r="U19" i="7"/>
  <c r="H19" i="10" s="1"/>
  <c r="U20" i="7"/>
  <c r="H20" i="10" s="1"/>
  <c r="U21" i="7"/>
  <c r="H21" i="10" s="1"/>
  <c r="U22" i="7"/>
  <c r="H22" i="10" s="1"/>
  <c r="U23" i="7"/>
  <c r="H23" i="10" s="1"/>
  <c r="U24" i="7"/>
  <c r="H24" i="10" s="1"/>
  <c r="U25" i="7"/>
  <c r="H25" i="10" s="1"/>
  <c r="U26" i="7"/>
  <c r="H26" i="10" s="1"/>
  <c r="U27" i="7"/>
  <c r="H27" i="10" s="1"/>
  <c r="U28" i="7"/>
  <c r="H28" i="10" s="1"/>
  <c r="U29" i="7"/>
  <c r="H29" i="10" s="1"/>
  <c r="U30" i="7"/>
  <c r="H30" i="10" s="1"/>
  <c r="U31" i="7"/>
  <c r="H31" i="10" s="1"/>
  <c r="U32" i="7"/>
  <c r="H32" i="10" s="1"/>
  <c r="U33" i="7"/>
  <c r="H33" i="10" s="1"/>
  <c r="U34" i="7"/>
  <c r="H34" i="10" s="1"/>
  <c r="U35" i="7"/>
  <c r="H35" i="10" s="1"/>
  <c r="U36" i="7"/>
  <c r="H36" i="10" s="1"/>
  <c r="U37" i="7"/>
  <c r="H37" i="10" s="1"/>
  <c r="U38" i="7"/>
  <c r="H38" i="10" s="1"/>
  <c r="U39" i="7"/>
  <c r="H39" i="10" s="1"/>
  <c r="U40" i="7"/>
  <c r="H40" i="10" s="1"/>
  <c r="U41" i="7"/>
  <c r="H41" i="10" s="1"/>
  <c r="U42" i="7"/>
  <c r="H42" i="10" s="1"/>
  <c r="U43" i="7"/>
  <c r="H43" i="10" s="1"/>
  <c r="U44" i="7"/>
  <c r="H44" i="10" s="1"/>
  <c r="U45" i="7"/>
  <c r="H45" i="10" s="1"/>
  <c r="U46" i="7"/>
  <c r="H46" i="10" s="1"/>
  <c r="U47" i="7"/>
  <c r="H47" i="10" s="1"/>
  <c r="U48" i="7"/>
  <c r="H48" i="10" s="1"/>
  <c r="U49" i="7"/>
  <c r="H49" i="10" s="1"/>
  <c r="U50" i="7"/>
  <c r="H50" i="10" s="1"/>
  <c r="U51" i="7"/>
  <c r="H51" i="10" s="1"/>
  <c r="U52" i="7"/>
  <c r="H52" i="10" s="1"/>
  <c r="U53" i="7"/>
  <c r="H53" i="10" s="1"/>
  <c r="U54" i="7"/>
  <c r="H54" i="10" s="1"/>
  <c r="U55" i="7"/>
  <c r="H55" i="10" s="1"/>
  <c r="U56" i="7"/>
  <c r="H56" i="10" s="1"/>
  <c r="U57" i="7"/>
  <c r="H57" i="10" s="1"/>
  <c r="N58" i="7"/>
  <c r="O58" i="7"/>
  <c r="P58" i="7"/>
  <c r="Q58" i="7"/>
  <c r="R58" i="7"/>
  <c r="S58" i="7"/>
  <c r="T58" i="7"/>
  <c r="E17" i="10"/>
  <c r="E18" i="10"/>
  <c r="E19" i="10"/>
  <c r="E20" i="10"/>
  <c r="E21" i="10"/>
  <c r="E22" i="10"/>
  <c r="I37" i="10" l="1"/>
  <c r="W37" i="16"/>
  <c r="I45" i="10"/>
  <c r="W45" i="16"/>
  <c r="I47" i="10"/>
  <c r="W47" i="16"/>
  <c r="I49" i="10"/>
  <c r="W49" i="16"/>
  <c r="I51" i="10"/>
  <c r="W51" i="16"/>
  <c r="I10" i="10"/>
  <c r="W10" i="16"/>
  <c r="I12" i="10"/>
  <c r="W12" i="16"/>
  <c r="I14" i="10"/>
  <c r="W14" i="16"/>
  <c r="I16" i="10"/>
  <c r="W16" i="16"/>
  <c r="I18" i="10"/>
  <c r="W18" i="16"/>
  <c r="I20" i="10"/>
  <c r="W20" i="16"/>
  <c r="I22" i="10"/>
  <c r="W22" i="16"/>
  <c r="I24" i="10"/>
  <c r="W24" i="16"/>
  <c r="I26" i="10"/>
  <c r="W26" i="16"/>
  <c r="I28" i="10"/>
  <c r="W28" i="16"/>
  <c r="I30" i="10"/>
  <c r="W30" i="16"/>
  <c r="I32" i="10"/>
  <c r="W32" i="16"/>
  <c r="I34" i="10"/>
  <c r="W34" i="16"/>
  <c r="I53" i="10"/>
  <c r="W53" i="16"/>
  <c r="I55" i="10"/>
  <c r="W55" i="16"/>
  <c r="I57" i="10"/>
  <c r="W57" i="16"/>
  <c r="I9" i="10"/>
  <c r="W9" i="16"/>
  <c r="I36" i="10"/>
  <c r="W36" i="16"/>
  <c r="I38" i="10"/>
  <c r="W38" i="16"/>
  <c r="I44" i="10"/>
  <c r="W44" i="16"/>
  <c r="I46" i="10"/>
  <c r="W46" i="16"/>
  <c r="I48" i="10"/>
  <c r="W48" i="16"/>
  <c r="I50" i="10"/>
  <c r="W50" i="16"/>
  <c r="I8" i="10"/>
  <c r="W8" i="16"/>
  <c r="I11" i="10"/>
  <c r="W11" i="16"/>
  <c r="I13" i="10"/>
  <c r="W13" i="16"/>
  <c r="I15" i="10"/>
  <c r="W15" i="16"/>
  <c r="I17" i="10"/>
  <c r="W17" i="16"/>
  <c r="I19" i="10"/>
  <c r="W19" i="16"/>
  <c r="I21" i="10"/>
  <c r="W21" i="16"/>
  <c r="I23" i="10"/>
  <c r="W23" i="16"/>
  <c r="I25" i="10"/>
  <c r="W25" i="16"/>
  <c r="I27" i="10"/>
  <c r="W27" i="16"/>
  <c r="I29" i="10"/>
  <c r="W29" i="16"/>
  <c r="I31" i="10"/>
  <c r="W31" i="16"/>
  <c r="I33" i="10"/>
  <c r="W33" i="16"/>
  <c r="I35" i="10"/>
  <c r="W35" i="16"/>
  <c r="I52" i="10"/>
  <c r="W52" i="16"/>
  <c r="I54" i="10"/>
  <c r="W54" i="16"/>
  <c r="I56" i="10"/>
  <c r="W56" i="16"/>
  <c r="I41" i="10"/>
  <c r="W41" i="16"/>
  <c r="I43" i="10"/>
  <c r="W43" i="16"/>
  <c r="I42" i="10"/>
  <c r="W42" i="16"/>
  <c r="I40" i="10"/>
  <c r="I39" i="10"/>
  <c r="W39" i="16"/>
  <c r="W40" i="16"/>
  <c r="U58" i="16"/>
  <c r="I58" i="16"/>
  <c r="K58" i="16"/>
  <c r="U58" i="7"/>
  <c r="G74" i="10" l="1"/>
  <c r="I58" i="10"/>
  <c r="W58" i="16"/>
  <c r="G73" i="10"/>
  <c r="J18" i="6"/>
  <c r="L18" i="6" s="1"/>
  <c r="J19" i="6"/>
  <c r="J20" i="6"/>
  <c r="J21" i="6"/>
  <c r="J22" i="6"/>
  <c r="J23" i="6"/>
  <c r="F17" i="10" l="1"/>
  <c r="D21" i="10"/>
  <c r="D17" i="10"/>
  <c r="L21" i="6"/>
  <c r="D20" i="10"/>
  <c r="L20" i="6"/>
  <c r="D19" i="10"/>
  <c r="L19" i="6"/>
  <c r="D18" i="10"/>
  <c r="L23" i="6"/>
  <c r="D22" i="10"/>
  <c r="L22" i="6"/>
  <c r="F20" i="10" l="1"/>
  <c r="F22" i="10"/>
  <c r="F18" i="10"/>
  <c r="F21" i="10"/>
  <c r="F19" i="10"/>
  <c r="M102" i="10" l="1"/>
  <c r="N98" i="10"/>
  <c r="M101" i="10" s="1"/>
  <c r="E8" i="10" l="1"/>
  <c r="E9" i="10"/>
  <c r="E10" i="10"/>
  <c r="E11" i="10"/>
  <c r="E12" i="10"/>
  <c r="E13" i="10"/>
  <c r="E14" i="10"/>
  <c r="E15" i="10"/>
  <c r="E16" i="10"/>
  <c r="J58" i="7"/>
  <c r="H58" i="7"/>
  <c r="G58" i="7"/>
  <c r="F58" i="7"/>
  <c r="E58" i="7"/>
  <c r="D58" i="7"/>
  <c r="I57" i="7"/>
  <c r="K57" i="7" s="1"/>
  <c r="G57" i="10" s="1"/>
  <c r="J57" i="10" s="1"/>
  <c r="I56" i="7"/>
  <c r="K56" i="7" s="1"/>
  <c r="G56" i="10" s="1"/>
  <c r="J56" i="10" s="1"/>
  <c r="I55" i="7"/>
  <c r="K55" i="7" s="1"/>
  <c r="G55" i="10" s="1"/>
  <c r="J55" i="10" s="1"/>
  <c r="I54" i="7"/>
  <c r="K54" i="7" s="1"/>
  <c r="G54" i="10" s="1"/>
  <c r="J54" i="10" s="1"/>
  <c r="I53" i="7"/>
  <c r="K53" i="7" s="1"/>
  <c r="G53" i="10" s="1"/>
  <c r="J53" i="10" s="1"/>
  <c r="I52" i="7"/>
  <c r="K52" i="7" s="1"/>
  <c r="G52" i="10" s="1"/>
  <c r="J52" i="10" s="1"/>
  <c r="I51" i="7"/>
  <c r="K51" i="7" s="1"/>
  <c r="G51" i="10" s="1"/>
  <c r="J51" i="10" s="1"/>
  <c r="I50" i="7"/>
  <c r="K50" i="7" s="1"/>
  <c r="G50" i="10" s="1"/>
  <c r="J50" i="10" s="1"/>
  <c r="I49" i="7"/>
  <c r="K49" i="7" s="1"/>
  <c r="G49" i="10" s="1"/>
  <c r="J49" i="10" s="1"/>
  <c r="I48" i="7"/>
  <c r="K48" i="7" s="1"/>
  <c r="G48" i="10" s="1"/>
  <c r="J48" i="10" s="1"/>
  <c r="I47" i="7"/>
  <c r="K47" i="7" s="1"/>
  <c r="G47" i="10" s="1"/>
  <c r="J47" i="10" s="1"/>
  <c r="I46" i="7"/>
  <c r="K46" i="7" s="1"/>
  <c r="G46" i="10" s="1"/>
  <c r="J46" i="10" s="1"/>
  <c r="I45" i="7"/>
  <c r="K45" i="7" s="1"/>
  <c r="G45" i="10" s="1"/>
  <c r="J45" i="10" s="1"/>
  <c r="I44" i="7"/>
  <c r="K44" i="7" s="1"/>
  <c r="G44" i="10" s="1"/>
  <c r="J44" i="10" s="1"/>
  <c r="I43" i="7"/>
  <c r="K43" i="7" s="1"/>
  <c r="G43" i="10" s="1"/>
  <c r="J43" i="10" s="1"/>
  <c r="I42" i="7"/>
  <c r="K42" i="7" s="1"/>
  <c r="G42" i="10" s="1"/>
  <c r="J42" i="10" s="1"/>
  <c r="I41" i="7"/>
  <c r="K41" i="7" s="1"/>
  <c r="G41" i="10" s="1"/>
  <c r="J41" i="10" s="1"/>
  <c r="I40" i="7"/>
  <c r="K40" i="7" s="1"/>
  <c r="G40" i="10" s="1"/>
  <c r="J40" i="10" s="1"/>
  <c r="I39" i="7"/>
  <c r="K39" i="7" s="1"/>
  <c r="G39" i="10" s="1"/>
  <c r="J39" i="10" s="1"/>
  <c r="I38" i="7"/>
  <c r="K38" i="7" s="1"/>
  <c r="G38" i="10" s="1"/>
  <c r="J38" i="10" s="1"/>
  <c r="I37" i="7"/>
  <c r="K37" i="7" s="1"/>
  <c r="G37" i="10" s="1"/>
  <c r="J37" i="10" s="1"/>
  <c r="I36" i="7"/>
  <c r="K36" i="7" s="1"/>
  <c r="G36" i="10" s="1"/>
  <c r="J36" i="10" s="1"/>
  <c r="I35" i="7"/>
  <c r="K35" i="7" s="1"/>
  <c r="G35" i="10" s="1"/>
  <c r="J35" i="10" s="1"/>
  <c r="I34" i="7"/>
  <c r="K34" i="7" s="1"/>
  <c r="G34" i="10" s="1"/>
  <c r="J34" i="10" s="1"/>
  <c r="I33" i="7"/>
  <c r="K33" i="7" s="1"/>
  <c r="G33" i="10" s="1"/>
  <c r="J33" i="10" s="1"/>
  <c r="I32" i="7"/>
  <c r="K32" i="7" s="1"/>
  <c r="G32" i="10" s="1"/>
  <c r="J32" i="10" s="1"/>
  <c r="I31" i="7"/>
  <c r="K31" i="7" s="1"/>
  <c r="G31" i="10" s="1"/>
  <c r="J31" i="10" s="1"/>
  <c r="I30" i="7"/>
  <c r="K30" i="7" s="1"/>
  <c r="G30" i="10" s="1"/>
  <c r="J30" i="10" s="1"/>
  <c r="I29" i="7"/>
  <c r="K29" i="7" s="1"/>
  <c r="G29" i="10" s="1"/>
  <c r="J29" i="10" s="1"/>
  <c r="I28" i="7"/>
  <c r="K28" i="7" s="1"/>
  <c r="G28" i="10" s="1"/>
  <c r="J28" i="10" s="1"/>
  <c r="I27" i="7"/>
  <c r="K27" i="7" s="1"/>
  <c r="G27" i="10" s="1"/>
  <c r="J27" i="10" s="1"/>
  <c r="I26" i="7"/>
  <c r="K26" i="7" s="1"/>
  <c r="G26" i="10" s="1"/>
  <c r="J26" i="10" s="1"/>
  <c r="I25" i="7"/>
  <c r="K25" i="7" s="1"/>
  <c r="G25" i="10" s="1"/>
  <c r="J25" i="10" s="1"/>
  <c r="I24" i="7"/>
  <c r="K24" i="7" s="1"/>
  <c r="G24" i="10" s="1"/>
  <c r="J24" i="10" s="1"/>
  <c r="I23" i="7"/>
  <c r="K23" i="7" s="1"/>
  <c r="G23" i="10" s="1"/>
  <c r="J23" i="10" s="1"/>
  <c r="I22" i="7"/>
  <c r="K22" i="7" s="1"/>
  <c r="G22" i="10" s="1"/>
  <c r="J22" i="10" s="1"/>
  <c r="I21" i="7"/>
  <c r="K21" i="7" s="1"/>
  <c r="G21" i="10" s="1"/>
  <c r="J21" i="10" s="1"/>
  <c r="I20" i="7"/>
  <c r="K20" i="7" s="1"/>
  <c r="G20" i="10" s="1"/>
  <c r="J20" i="10" s="1"/>
  <c r="I19" i="7"/>
  <c r="K19" i="7" s="1"/>
  <c r="G19" i="10" s="1"/>
  <c r="J19" i="10" s="1"/>
  <c r="I18" i="7"/>
  <c r="K18" i="7" s="1"/>
  <c r="G18" i="10" s="1"/>
  <c r="J18" i="10" s="1"/>
  <c r="I17" i="7"/>
  <c r="K17" i="7" s="1"/>
  <c r="G17" i="10" s="1"/>
  <c r="J17" i="10" s="1"/>
  <c r="I16" i="7"/>
  <c r="K16" i="7" s="1"/>
  <c r="G16" i="10" s="1"/>
  <c r="J16" i="10" s="1"/>
  <c r="I15" i="7"/>
  <c r="K15" i="7" s="1"/>
  <c r="G15" i="10" s="1"/>
  <c r="J15" i="10" s="1"/>
  <c r="I14" i="7"/>
  <c r="K14" i="7" s="1"/>
  <c r="G14" i="10" s="1"/>
  <c r="J14" i="10" s="1"/>
  <c r="I13" i="7"/>
  <c r="K13" i="7" s="1"/>
  <c r="G13" i="10" s="1"/>
  <c r="J13" i="10" s="1"/>
  <c r="I12" i="7"/>
  <c r="I11" i="7"/>
  <c r="K11" i="7" s="1"/>
  <c r="G11" i="10" s="1"/>
  <c r="J11" i="10" s="1"/>
  <c r="I10" i="7"/>
  <c r="K10" i="7" s="1"/>
  <c r="G10" i="10" s="1"/>
  <c r="J10" i="10" s="1"/>
  <c r="I9" i="7"/>
  <c r="K9" i="7" s="1"/>
  <c r="G9" i="10" s="1"/>
  <c r="I8" i="7"/>
  <c r="K8" i="7" s="1"/>
  <c r="G8" i="10" s="1"/>
  <c r="J8" i="10" s="1"/>
  <c r="C9" i="7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J17" i="6"/>
  <c r="J16" i="6"/>
  <c r="J15" i="6"/>
  <c r="J14" i="6"/>
  <c r="J13" i="6"/>
  <c r="J12" i="6"/>
  <c r="J11" i="6"/>
  <c r="J10" i="6"/>
  <c r="J9" i="6"/>
  <c r="D24" i="6"/>
  <c r="K24" i="6"/>
  <c r="I24" i="6"/>
  <c r="H24" i="6"/>
  <c r="G24" i="6"/>
  <c r="F24" i="6"/>
  <c r="E24" i="6"/>
  <c r="C10" i="6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M29" i="5"/>
  <c r="J9" i="10" l="1"/>
  <c r="L14" i="6"/>
  <c r="D14" i="10"/>
  <c r="D15" i="10"/>
  <c r="D9" i="10"/>
  <c r="L17" i="6"/>
  <c r="L11" i="6"/>
  <c r="D12" i="10"/>
  <c r="D8" i="10"/>
  <c r="L12" i="6"/>
  <c r="I58" i="7"/>
  <c r="L9" i="6"/>
  <c r="L15" i="6"/>
  <c r="L16" i="6"/>
  <c r="D11" i="10"/>
  <c r="D16" i="10"/>
  <c r="D13" i="10"/>
  <c r="D10" i="10"/>
  <c r="L10" i="6"/>
  <c r="L13" i="6"/>
  <c r="H58" i="10"/>
  <c r="K12" i="7"/>
  <c r="E58" i="10"/>
  <c r="G61" i="10" s="1"/>
  <c r="J24" i="6"/>
  <c r="G12" i="10" l="1"/>
  <c r="G72" i="10" s="1"/>
  <c r="G68" i="10"/>
  <c r="K68" i="10"/>
  <c r="F12" i="10"/>
  <c r="F8" i="10"/>
  <c r="F9" i="10"/>
  <c r="D58" i="10"/>
  <c r="L24" i="6"/>
  <c r="F13" i="10"/>
  <c r="F10" i="10"/>
  <c r="F14" i="10"/>
  <c r="F16" i="10"/>
  <c r="F11" i="10"/>
  <c r="F15" i="10"/>
  <c r="K58" i="7"/>
  <c r="C2" i="16" s="1"/>
  <c r="H31" i="5"/>
  <c r="F31" i="5"/>
  <c r="D6" i="5"/>
  <c r="D7" i="5" s="1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L72" i="10" l="1"/>
  <c r="J12" i="10"/>
  <c r="G58" i="10"/>
  <c r="K72" i="10"/>
  <c r="K77" i="10"/>
  <c r="K74" i="10"/>
  <c r="G67" i="10"/>
  <c r="G69" i="10" s="1"/>
  <c r="H101" i="10"/>
  <c r="K67" i="10"/>
  <c r="H99" i="10"/>
  <c r="G60" i="10"/>
  <c r="F58" i="10"/>
  <c r="G77" i="10"/>
  <c r="G81" i="10" l="1"/>
  <c r="G86" i="10" s="1"/>
  <c r="G79" i="10"/>
  <c r="O79" i="10"/>
  <c r="L86" i="10"/>
  <c r="L81" i="10"/>
  <c r="J58" i="10"/>
  <c r="G76" i="10" s="1"/>
  <c r="G87" i="10" l="1"/>
  <c r="K86" i="10"/>
  <c r="K81" i="10"/>
  <c r="L77" i="10"/>
  <c r="H100" i="10"/>
  <c r="G88" i="10" l="1"/>
  <c r="M81" i="10"/>
  <c r="G90" i="10"/>
  <c r="J102" i="10"/>
  <c r="H102" i="10"/>
</calcChain>
</file>

<file path=xl/comments1.xml><?xml version="1.0" encoding="utf-8"?>
<comments xmlns="http://schemas.openxmlformats.org/spreadsheetml/2006/main">
  <authors>
    <author>Tarantino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Tarantino:</t>
        </r>
        <r>
          <rPr>
            <sz val="9"/>
            <color indexed="81"/>
            <rFont val="Tahoma"/>
            <family val="2"/>
          </rPr>
          <t xml:space="preserve">
In funzione di quanto indicato al punto 1.5.5 della sezione "Info_Operazioni", l'anno di inizio realizzazione verrà messo in evidenza (in blu).
</t>
        </r>
      </text>
    </comment>
  </commentList>
</comments>
</file>

<file path=xl/sharedStrings.xml><?xml version="1.0" encoding="utf-8"?>
<sst xmlns="http://schemas.openxmlformats.org/spreadsheetml/2006/main" count="266" uniqueCount="197">
  <si>
    <t>P.O. FESR - FSE 2014 - 2020</t>
  </si>
  <si>
    <t>REGIONE CALABRIA</t>
  </si>
  <si>
    <t>Artt. 61 e 65 par. 8 Reg. 1303/2013</t>
  </si>
  <si>
    <t>Titolo dell'Operazione</t>
  </si>
  <si>
    <t>Soggetto Proponente</t>
  </si>
  <si>
    <t>Persona di riferimento</t>
  </si>
  <si>
    <t>Funzione</t>
  </si>
  <si>
    <t>Indirizzo</t>
  </si>
  <si>
    <t>Telefono</t>
  </si>
  <si>
    <t>Mail</t>
  </si>
  <si>
    <t>Modello per il calcolo del contributo massimo concedibile per le operazioni che generano entrate nette</t>
  </si>
  <si>
    <t xml:space="preserve"> 1.1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</si>
  <si>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</si>
  <si>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</si>
  <si>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</si>
  <si>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</si>
  <si>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</si>
  <si>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</si>
  <si>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</si>
  <si>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</si>
  <si>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</si>
  <si>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</si>
  <si>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</si>
  <si>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>Titolo dell'operazione</t>
  </si>
  <si>
    <t>Programma</t>
  </si>
  <si>
    <t>Azione del Programma</t>
  </si>
  <si>
    <t>Settore di riferimento dell'operazione (ex All. 1 Reg. 480/2014)</t>
  </si>
  <si>
    <t>Settori di riferimento All. 1 Reg. 480/2014</t>
  </si>
  <si>
    <t>Ferrovie</t>
  </si>
  <si>
    <t>Approvvigionamento idrico/gestione del ciclo delle acque</t>
  </si>
  <si>
    <t>Strade</t>
  </si>
  <si>
    <t>25-30</t>
  </si>
  <si>
    <t>Gestione dei rifiuti</t>
  </si>
  <si>
    <t>Porti e aeroporti</t>
  </si>
  <si>
    <t>Trasporto urbano</t>
  </si>
  <si>
    <t>Energia</t>
  </si>
  <si>
    <t>15-25</t>
  </si>
  <si>
    <t>Ricerca e innovazione</t>
  </si>
  <si>
    <t>Banda larga</t>
  </si>
  <si>
    <t>15-20</t>
  </si>
  <si>
    <t>Infrastrutture d'impresa</t>
  </si>
  <si>
    <t>Altri settori</t>
  </si>
  <si>
    <t xml:space="preserve"> 10 - 15</t>
  </si>
  <si>
    <t>se Altro Settore, specificare:</t>
  </si>
  <si>
    <t>Localizzazione (Comune)</t>
  </si>
  <si>
    <t>Tipologia dell'operazione</t>
  </si>
  <si>
    <t>Tipologia Operazione</t>
  </si>
  <si>
    <t>Nuova realizzazione</t>
  </si>
  <si>
    <t>Ampliamento</t>
  </si>
  <si>
    <t>Completamento</t>
  </si>
  <si>
    <t>Riqualificazione</t>
  </si>
  <si>
    <t>Ristrutturazione</t>
  </si>
  <si>
    <t>Natura dell'operazione</t>
  </si>
  <si>
    <t>se Altra Tipologia, specificare:</t>
  </si>
  <si>
    <t>se Altro, specificare:</t>
  </si>
  <si>
    <t>Altro</t>
  </si>
  <si>
    <t>Intervento unitario</t>
  </si>
  <si>
    <t>Lotto funzionale</t>
  </si>
  <si>
    <t>Beneficiario</t>
  </si>
  <si>
    <t>Ente Proprietario</t>
  </si>
  <si>
    <t>Ente Gestore</t>
  </si>
  <si>
    <t>Modalità di Gestione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</si>
  <si>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</si>
  <si>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</si>
  <si>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</si>
  <si>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</si>
  <si>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</si>
  <si>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 xml:space="preserve"> 2.6</t>
  </si>
  <si>
    <t>Descrizione sintetica dell'operazione</t>
  </si>
  <si>
    <t>Finalità dell'operazione</t>
  </si>
  <si>
    <t>Indicatori di realizzazione</t>
  </si>
  <si>
    <t>Indicatore:</t>
  </si>
  <si>
    <t>Unità di misura:</t>
  </si>
  <si>
    <t>Valore:</t>
  </si>
  <si>
    <t>Potenziali destinatari (descrizione)</t>
  </si>
  <si>
    <t>Costo dell'operazione (in euro)</t>
  </si>
  <si>
    <t>Anno</t>
  </si>
  <si>
    <t xml:space="preserve"> 3.1</t>
  </si>
  <si>
    <t xml:space="preserve"> 3.2</t>
  </si>
  <si>
    <t xml:space="preserve"> 3.3</t>
  </si>
  <si>
    <t xml:space="preserve"> 3.4</t>
  </si>
  <si>
    <t xml:space="preserve"> 3.5</t>
  </si>
  <si>
    <t>Stato di realizzazione dell'operazione</t>
  </si>
  <si>
    <t>Stato avanzamento progettuale</t>
  </si>
  <si>
    <t>Situazione di compatibilità ambientale</t>
  </si>
  <si>
    <t>Valore delle opere già effettuate</t>
  </si>
  <si>
    <t>Stato operazione</t>
  </si>
  <si>
    <t>Non ancora realizzato</t>
  </si>
  <si>
    <t>In corso di realizzazione</t>
  </si>
  <si>
    <t>Già realizzato</t>
  </si>
  <si>
    <t>[Testo libero in cui si riporta: (a) se l'opera è sottoposta a VIA; (b) gli estremi della documentazione di riferimento]</t>
  </si>
  <si>
    <t>Studio di fattibilità</t>
  </si>
  <si>
    <t>Progetto preliminare</t>
  </si>
  <si>
    <t>Progetto definitivo</t>
  </si>
  <si>
    <t>Progetto esecutivo</t>
  </si>
  <si>
    <t>In fase di appalto/avvio</t>
  </si>
  <si>
    <t>Appaltato/Avviato</t>
  </si>
  <si>
    <t>a) Costo Totale:</t>
  </si>
  <si>
    <t>b) Costo Ammissibile:</t>
  </si>
  <si>
    <t>Euro</t>
  </si>
  <si>
    <t>in % del valore di 2.5 a)</t>
  </si>
  <si>
    <t>Valore delle opere già appaltate/avviate</t>
  </si>
  <si>
    <t>Tipologia generatore entrate</t>
  </si>
  <si>
    <t>Periodo di riferimento regolamentare</t>
  </si>
  <si>
    <t>Anni</t>
  </si>
  <si>
    <t>Competenze tecniche</t>
  </si>
  <si>
    <t>Importo Lavori</t>
  </si>
  <si>
    <t>Imprevisti</t>
  </si>
  <si>
    <t>Altri costi</t>
  </si>
  <si>
    <t>Espropri</t>
  </si>
  <si>
    <t>7=1+2+3+4+5+6</t>
  </si>
  <si>
    <t>Altri costi non ammissibili</t>
  </si>
  <si>
    <t>Costi Ammissibili
Totale</t>
  </si>
  <si>
    <t>Costi
Totale</t>
  </si>
  <si>
    <t>9=7+8</t>
  </si>
  <si>
    <t>Totale</t>
  </si>
  <si>
    <t>Entrate 1</t>
  </si>
  <si>
    <t>Entrate 2</t>
  </si>
  <si>
    <t>Entrate 3</t>
  </si>
  <si>
    <t>Entrate 4</t>
  </si>
  <si>
    <t>Entrate 5</t>
  </si>
  <si>
    <t>Totale Entrate</t>
  </si>
  <si>
    <t>6=1+2+3+4+5</t>
  </si>
  <si>
    <t>Descrizione sintetica delle ipotesi utilizzate ai fini della determinazione dei livelli di domanda e del prezzo per ciascuna/o delle/i attività/servizi</t>
  </si>
  <si>
    <t>Costi di sostituzione di attrezzature con ciclo di vita breve</t>
  </si>
  <si>
    <t>Manutenzione</t>
  </si>
  <si>
    <t>Gestione e amministrazione generale</t>
  </si>
  <si>
    <t>Assicurazione</t>
  </si>
  <si>
    <t>Costi per il consumo di materie prime</t>
  </si>
  <si>
    <t>Costi per il consumo di energia</t>
  </si>
  <si>
    <t>8=1+2+3+4+5+6+7</t>
  </si>
  <si>
    <t>Ai fini della determinazione dei flussi di cassa in entrata non concorrono i trasferimenti derivanti da altri soggetti pubblici o dai sistemi nazionali di assicurazione pubblica, i rimborsi IVA.</t>
  </si>
  <si>
    <t>Descrizione sintetica delle ipotesi utilizzate ai fini della determinazione dei costi di esercizio</t>
  </si>
  <si>
    <r>
      <t>Imposte e tasse</t>
    </r>
    <r>
      <rPr>
        <b/>
        <vertAlign val="superscript"/>
        <sz val="8"/>
        <color theme="4" tint="-0.499984740745262"/>
        <rFont val="Arial"/>
        <family val="2"/>
      </rPr>
      <t>1</t>
    </r>
  </si>
  <si>
    <t>Minori costi generati dall'investimento</t>
  </si>
  <si>
    <t>Investimento</t>
  </si>
  <si>
    <t>Entrate</t>
  </si>
  <si>
    <t>Costi</t>
  </si>
  <si>
    <t>Entrate Nette</t>
  </si>
  <si>
    <t>Valore Attuale Netto - Entrate</t>
  </si>
  <si>
    <t>Valore Attuale Netto - Costi</t>
  </si>
  <si>
    <t>Per il periodo di riferimento</t>
  </si>
  <si>
    <t>Contributo di cofinanziamento (Fondi SIE)</t>
  </si>
  <si>
    <t>Tasso di cofinanziamento del PO (Fondi SIE)</t>
  </si>
  <si>
    <t>Personale</t>
  </si>
  <si>
    <t>Dopo il completamento (Art. 61 Reg. 1303/2013)</t>
  </si>
  <si>
    <t>Durante l'attuazione (Art. 65 Par. 8 Reg. 1303/2013)</t>
  </si>
  <si>
    <r>
      <t xml:space="preserve">Periodo di riferimento utilizzato
</t>
    </r>
    <r>
      <rPr>
        <i/>
        <sz val="8"/>
        <color theme="1"/>
        <rFont val="Calibri"/>
        <family val="2"/>
      </rPr>
      <t>N.B.: Nel caso la norma preveda un range (da - a) indicare un valore all'interno del range sopra selezionato.</t>
    </r>
  </si>
  <si>
    <t>Anno di presentazione della Domanda di Finanziamento</t>
  </si>
  <si>
    <t xml:space="preserve"> 1.5.1</t>
  </si>
  <si>
    <t xml:space="preserve"> 1.5.2</t>
  </si>
  <si>
    <t xml:space="preserve"> 1.5.3</t>
  </si>
  <si>
    <t>1.5.4</t>
  </si>
  <si>
    <t>Informazioni sull'operazione</t>
  </si>
  <si>
    <t>Costi di investimento</t>
  </si>
  <si>
    <t>1.5.5</t>
  </si>
  <si>
    <t>Anno inizio realizzazione investimento</t>
  </si>
  <si>
    <t>8=6+7</t>
  </si>
  <si>
    <t>1.5.6</t>
  </si>
  <si>
    <t>Anno entrata in funzione dell'investimento</t>
  </si>
  <si>
    <t>Indicazioni per l'utilizzo del presente foglio di lavoro</t>
  </si>
  <si>
    <r>
      <rPr>
        <b/>
        <sz val="8"/>
        <color theme="1"/>
        <rFont val="Arial"/>
        <family val="2"/>
      </rPr>
      <t>Campo Anni:</t>
    </r>
    <r>
      <rPr>
        <sz val="8"/>
        <color theme="1"/>
        <rFont val="Arial"/>
        <family val="2"/>
      </rPr>
      <t xml:space="preserve"> In funzione di quanto indicato al punto 1.5.5 del foglio "Info_Operazioni", l'anno di inizio realizzazione verrà messo in evidenza (in blu). In funzione di quanto esposto al punto 1.5.6 del foglio "Info Operazioni" l'anno di entrata in funzione (ovvero l'anno a partire dal quale riportare nel foglio "Entrate_Costi" i relativi valori) viene messo altresì in evidenza (in verde).</t>
    </r>
  </si>
  <si>
    <r>
      <rPr>
        <b/>
        <sz val="8"/>
        <color theme="1"/>
        <rFont val="Arial"/>
        <family val="2"/>
      </rPr>
      <t>Campo Imposte e Tasse:</t>
    </r>
    <r>
      <rPr>
        <sz val="8"/>
        <color theme="1"/>
        <rFont val="Arial"/>
        <family val="2"/>
      </rPr>
      <t xml:space="preserve"> Ai sensi dell'articolo 69, paragrafo 3, lettera e), del regolamento (UE) n. 1303/2013, l'imposta sul valore aggiunto (IVA) realmente e definitivamente sostenuta dal beneficiario è una spesa ammissibile solo se questa non sia recuperabile, nel rispetto della normativa nazionale di riferimento.
Costituisce, altresì, spesa ammissibile l'imposta di registro, in quanto afferente a un'operazione. Ogni altro tributo od onere fiscale, previdenziale e assicurativo per operazioni cofinanziate da parte dei fondi SIE costituisce spesa ammissibile nel limite in cui non sia recuperabile dal beneficiario, purché direttamente afferenti a dette operazioni.</t>
    </r>
  </si>
  <si>
    <r>
      <rPr>
        <b/>
        <sz val="8"/>
        <color theme="1"/>
        <rFont val="Calibri"/>
        <family val="2"/>
      </rPr>
      <t>Punto 1.5.3</t>
    </r>
    <r>
      <rPr>
        <sz val="8"/>
        <color theme="1"/>
        <rFont val="Calibri"/>
        <family val="2"/>
      </rPr>
      <t>: Laddove gli Anni di vita dell'investimento (Vita utile dell'investimento) riportati fossero maggiori di quelli indicati al punto 1.5.2 , integrare i fogli Entrate e Costi con i valori relativi fino alla fine della vita utile, al fine di assicurare il rispetto delle disposizioni di cui all'Art. 18 par. 1 del Reg. 480/2014 in merito alla determinazione del valore residuo degli investimenti: "</t>
    </r>
    <r>
      <rPr>
        <i/>
        <sz val="8"/>
        <color theme="1"/>
        <rFont val="Calibri"/>
        <family val="2"/>
      </rPr>
      <t>il [loro] valore residuo è determinato calcolando il valore attuale netto dei flussi di cassa negli anni di vita rimanenti dell'operazione</t>
    </r>
    <r>
      <rPr>
        <sz val="8"/>
        <color theme="1"/>
        <rFont val="Calibri"/>
        <family val="2"/>
      </rPr>
      <t>".
Si rammenta che, ai sensi del par. 2 del medesimo articolo "</t>
    </r>
    <r>
      <rPr>
        <i/>
        <sz val="8"/>
        <color theme="1"/>
        <rFont val="Calibri"/>
        <family val="2"/>
      </rPr>
      <t>Il valore residuo dell'investimento è incluso nel calcolo delle entrate nette attualizzate dell'operazione solo se le entrate sono superiori ai costi di cui all'articolo 17</t>
    </r>
    <r>
      <rPr>
        <sz val="8"/>
        <color theme="1"/>
        <rFont val="Calibri"/>
        <family val="2"/>
      </rPr>
      <t>" - (i costi operativi, n.d.r.).</t>
    </r>
  </si>
  <si>
    <t>Periodo Max</t>
  </si>
  <si>
    <t>Anno Fine Vita Utile</t>
  </si>
  <si>
    <r>
      <t xml:space="preserve">Anni di vita dell'investimento
</t>
    </r>
    <r>
      <rPr>
        <i/>
        <sz val="8"/>
        <color theme="1"/>
        <rFont val="Calibri"/>
        <family val="2"/>
      </rPr>
      <t xml:space="preserve">N.B.: Il valore qui riportato dovrà essere </t>
    </r>
    <r>
      <rPr>
        <i/>
        <u/>
        <sz val="8"/>
        <color theme="1"/>
        <rFont val="Calibri"/>
        <family val="2"/>
      </rPr>
      <t>uguale o maggiore</t>
    </r>
    <r>
      <rPr>
        <i/>
        <sz val="8"/>
        <color theme="1"/>
        <rFont val="Calibri"/>
        <family val="2"/>
      </rPr>
      <t xml:space="preserve"> di quello riportato al campo 1.5.2.</t>
    </r>
  </si>
  <si>
    <t>N° Anni Eccedenti il periodo di riferimento</t>
  </si>
  <si>
    <t>1.5.7</t>
  </si>
  <si>
    <t xml:space="preserve">Anno ultimo di riferimento per il calcolo delle entrate nette </t>
  </si>
  <si>
    <t>1.5.8</t>
  </si>
  <si>
    <t>Anni di vita dell'investimento eccedente il periodo di riferimento utilizzato (1.5.2) ai fini del calcolo del valore residuo</t>
  </si>
  <si>
    <r>
      <rPr>
        <b/>
        <sz val="8"/>
        <color theme="1"/>
        <rFont val="Arial"/>
        <family val="2"/>
      </rPr>
      <t>Campo Anni</t>
    </r>
    <r>
      <rPr>
        <sz val="8"/>
        <color theme="1"/>
        <rFont val="Arial"/>
        <family val="2"/>
      </rPr>
      <t>: In funzione di quanto indicato al punto 1.5.6 del foglio "Info_Operazione", l'anno di entrata in funzione dell'investimento (ovvero l'anno a partire dal quale riportare nel foglio "Entrate_Costi" i relativi valori) verrà messo in evidenza (in verde). In evidenza (in rosso) anche l'ultimo anno per il quale considerare le entrate ed i costi generati dall'investimento in funzione di quanto al punto 1.5.3 del foglio "info-Operazione - evidenziato in giallo, ove ricorre, l'anno a partire dal quale le entrate ed i costi sono inputati ai fini del rispetto della norma applicabile in materia di determinazione del "valore residuo".</t>
    </r>
  </si>
  <si>
    <r>
      <rPr>
        <b/>
        <sz val="8"/>
        <color theme="1"/>
        <rFont val="Arial"/>
        <family val="2"/>
      </rPr>
      <t>Campo Anni</t>
    </r>
    <r>
      <rPr>
        <sz val="8"/>
        <color theme="1"/>
        <rFont val="Arial"/>
        <family val="2"/>
      </rPr>
      <t xml:space="preserve">: In funzione di quanto indicato al punto 1.5.6 del foglio "Info_Operazione", l'anno di entrata in funzione dell'investimento (ovvero l'anno a partire dal quale riportare nel foglio "Entrate_Costi" i relativi valori) verrà messo in evidenza (in verde). In evidenza (in rosso) anche l'ultimo anno per il quale considerare le entrate ed i costi generati dall'investimento in funzione di quanto al punto 1.5.3 del foglio "info-Operazione - evidenziato in giallo, ove ricorre, l'anno a partire dal quale le entrate ed i costi sono inputati ai fini del rispetto della norma applicabile in materia di determinazione del "valore residuo". </t>
    </r>
  </si>
  <si>
    <r>
      <t xml:space="preserve">Laddove gli Anni di vita dell'investimento (Vita utile dell'investimento) riportati fossero maggiori di quelli indicati al punto 1.5.2 , integrare i fogli Entrate e Costi con i valori relativi fino alla fine della vita utile, al fine di assicurare il rispetto delle disposizioni di cui all'Art. 18 par. 1 del Reg. 480/2014 in merito alla determinazione del valore residuo degli investimenti: "il [loro] valore residuo è determinato calcolando il valore attuale netto dei flussi di cassa negli anni di vita rimanenti dell'operazione".
Si rammenta che, ai sensi del par. 2 del medesimo articolo "Il valore residuo dell'investimento è incluso nel calcolo delle entrate nette attualizzate dell'operazione solo se le entrate sono superiori ai costi di cui all'articolo 17" - (i costi operativi, n.d.r.).
</t>
    </r>
    <r>
      <rPr>
        <b/>
        <sz val="8"/>
        <color theme="1"/>
        <rFont val="Arial"/>
        <family val="2"/>
      </rPr>
      <t>ATTENZIONE: ove fossero verificate le condizioni di cui sopra, ai fini del calcolo del Valore Residuo, inputare i valori nelle celle pertinenti del foglio "Entate_Costi_VR".</t>
    </r>
  </si>
  <si>
    <t xml:space="preserve">I concetti espressi in inglese sono le grandezze utilizzate dal documento "Implementation Guidance 2014 -2020 Operations generating net revenues Version 2" del 24/03/2014 nel quadro delle indicazioni fornite ai fini della determinazione della spesa ammissibile e dell'importo del finanziamento sulla base delle disposizioni di cui all'Art. 61 par. 3 lett. b) -  </t>
  </si>
  <si>
    <r>
      <t xml:space="preserve">Costi totali attualizzati
</t>
    </r>
    <r>
      <rPr>
        <b/>
        <sz val="8"/>
        <color rgb="FFFF9900"/>
        <rFont val="Arial"/>
        <family val="2"/>
      </rPr>
      <t>DIC (discounted investment cost)</t>
    </r>
  </si>
  <si>
    <r>
      <t xml:space="preserve">Costi ammissibili attualizzati/Costi totali attualizzati
</t>
    </r>
    <r>
      <rPr>
        <b/>
        <sz val="8"/>
        <color rgb="FFFF9900"/>
        <rFont val="Arial"/>
        <family val="2"/>
      </rPr>
      <t>Art. 61 par. 1 comma 2 del Reg. 1303/2013</t>
    </r>
  </si>
  <si>
    <t>Spesa non Ammissibile</t>
  </si>
  <si>
    <r>
      <t xml:space="preserve">Spesa Ammissibile
</t>
    </r>
    <r>
      <rPr>
        <b/>
        <sz val="8"/>
        <color rgb="FFFF9900"/>
        <rFont val="Arial"/>
        <family val="2"/>
      </rPr>
      <t>EC (eligible cost)</t>
    </r>
  </si>
  <si>
    <r>
      <t xml:space="preserve">Spesa Ammissibile ai fini della determinazione del Contributo Concedibile (SACC)
</t>
    </r>
    <r>
      <rPr>
        <b/>
        <sz val="8"/>
        <color theme="0"/>
        <rFont val="Arial"/>
        <family val="2"/>
      </rPr>
      <t xml:space="preserve">SACC = Spesa Ammissibile * (1-(ENA/Costi Ammissibili Attualizzati))
</t>
    </r>
    <r>
      <rPr>
        <b/>
        <sz val="8"/>
        <color rgb="FFFF9900"/>
        <rFont val="Arial"/>
        <family val="2"/>
      </rPr>
      <t>Decisional Amount (DA) = Eligible Cost (EC) * (1-(DNR/DIC))</t>
    </r>
  </si>
  <si>
    <r>
      <t xml:space="preserve">Entrate Nette Attualizzate (ENA)
</t>
    </r>
    <r>
      <rPr>
        <b/>
        <sz val="8"/>
        <color rgb="FFFF9900"/>
        <rFont val="Arial"/>
        <family val="2"/>
      </rPr>
      <t>DNR (discounted net revenue)</t>
    </r>
  </si>
  <si>
    <r>
      <t xml:space="preserve">Costi ammissibili attualizzati
</t>
    </r>
    <r>
      <rPr>
        <b/>
        <sz val="8"/>
        <color rgb="FFFF9900"/>
        <rFont val="Arial"/>
        <family val="2"/>
      </rPr>
      <t xml:space="preserve">DIeC (discounted </t>
    </r>
    <r>
      <rPr>
        <b/>
        <i/>
        <sz val="8"/>
        <color rgb="FFFF9900"/>
        <rFont val="Arial"/>
        <family val="2"/>
      </rPr>
      <t>eligible</t>
    </r>
    <r>
      <rPr>
        <b/>
        <sz val="8"/>
        <color rgb="FFFF9900"/>
        <rFont val="Arial"/>
        <family val="2"/>
      </rPr>
      <t xml:space="preserve"> investment cost)</t>
    </r>
  </si>
  <si>
    <r>
      <t xml:space="preserve">Tasso deficit di finanziamento (Fundig Gap Rate)
</t>
    </r>
    <r>
      <rPr>
        <b/>
        <sz val="8"/>
        <color theme="1"/>
        <rFont val="Arial"/>
        <family val="2"/>
      </rPr>
      <t xml:space="preserve">
(1- (ENA/Costi Ammissibili Attualizzati))
</t>
    </r>
    <r>
      <rPr>
        <b/>
        <sz val="8"/>
        <color rgb="FFFF9900"/>
        <rFont val="Arial"/>
        <family val="2"/>
      </rPr>
      <t>(1-(DNR/DIC))</t>
    </r>
  </si>
  <si>
    <r>
      <t xml:space="preserve">Funding GAP
</t>
    </r>
    <r>
      <rPr>
        <b/>
        <sz val="8"/>
        <color theme="1"/>
        <rFont val="Arial"/>
        <family val="2"/>
      </rPr>
      <t xml:space="preserve">Costi ammissibili attualizzati - ENA
</t>
    </r>
    <r>
      <rPr>
        <b/>
        <sz val="8"/>
        <color rgb="FFFF9900"/>
        <rFont val="Arial"/>
        <family val="2"/>
      </rPr>
      <t>DEE (discounted eligible expenditure) = FG (funding gap) = DIeC – DNR</t>
    </r>
  </si>
  <si>
    <t>Lo strumento calcola i costi di investimenti attualizzati distinguendo tra quelli totali e quelli ammissibili, fermo restando che il valore del contributo del programma concedibile è necessariamente determinato sulla spesa ammissibile. Si veda, in particolare, quanto alle disposizioni in merito di cui all’Art. 61 par. 1, secondo comma – con riferimento a quest’ultima disposizione, lo strumento di calcolo fornito consente di tenere conto sia dei costi di investimento ammissibili, sia della riduzione pro rata delle entrate nette</t>
  </si>
  <si>
    <t>Tasso di attualizzazione finanziaria (art. 19 par. 3 Reg. 480/2014)</t>
  </si>
  <si>
    <t>Tasso di cofinanziamento del PO</t>
  </si>
  <si>
    <t>data odierna</t>
  </si>
  <si>
    <t>anno</t>
  </si>
  <si>
    <t>Tasso di cofinanziamento del PO - Fondi SIE</t>
  </si>
  <si>
    <t>Valore Residuo</t>
  </si>
  <si>
    <t>7=4-5+6</t>
  </si>
  <si>
    <t>Valore Attuale Netto - Valore Residuo</t>
  </si>
  <si>
    <r>
      <t>Laddove gli Anni di vita dell'investimento (Vita utile dell'investimento) riportati fossero maggiori di quelli indicati al punto 1.5.2 , integrare i fogli Entrate e Costi con i valori relativi fino alla fine della vita utile, al fine di assicurare il rispetto delle disposizioni di cui all'Art. 18 par. 1 del Reg. 480/2014 in merito alla determinazione del valore residuo degli investimenti: "il [loro] valore residuo è determinato calcolando il valore attuale netto dei flussi di cassa negli anni di vita rimanenti dell'operazione".
Si rammenta che, ai sensi del par. 2 del medesimo articolo "</t>
    </r>
    <r>
      <rPr>
        <b/>
        <sz val="8"/>
        <color theme="1"/>
        <rFont val="Arial"/>
        <family val="2"/>
      </rPr>
      <t>Il valore residuo dell'investimento è incluso nel calcolo delle entrate nette attualizzate dell'operazione solo se le entrate sono superiori ai costi</t>
    </r>
    <r>
      <rPr>
        <sz val="8"/>
        <color theme="1"/>
        <rFont val="Arial"/>
        <family val="2"/>
      </rPr>
      <t xml:space="preserve"> di cui all'articolo 17" - (i costi operativi, n.d.r.).
</t>
    </r>
    <r>
      <rPr>
        <b/>
        <sz val="8"/>
        <color theme="1"/>
        <rFont val="Arial"/>
        <family val="2"/>
      </rPr>
      <t>ATTENZIONE: Inputare i valori ai fini del calcolo del Valore Residuo nelle celle pertinenti del presente foglio solamente se la condizione di cui sopra è verificata, ovvero se in alto al presente foglio viene richiesta la cmpilazione dello stesso.</t>
    </r>
  </si>
  <si>
    <r>
      <t xml:space="preserve">Contributo Massimo Concedibile
</t>
    </r>
    <r>
      <rPr>
        <b/>
        <sz val="8"/>
        <color theme="0"/>
        <rFont val="Arial"/>
        <family val="2"/>
      </rPr>
      <t>Tasso di cofinanziamento massimo * SACC
Nel caso di applicazione dell'</t>
    </r>
    <r>
      <rPr>
        <b/>
        <u/>
        <sz val="8"/>
        <color theme="0"/>
        <rFont val="Arial"/>
        <family val="2"/>
      </rPr>
      <t xml:space="preserve">Art. 65 par. 8
</t>
    </r>
    <r>
      <rPr>
        <b/>
        <sz val="8"/>
        <color theme="0"/>
        <rFont val="Arial"/>
        <family val="2"/>
      </rPr>
      <t>Tasso di cofinanziamento massimo * (Spesa Ammissibile - Entrate Nette)</t>
    </r>
  </si>
  <si>
    <r>
      <t xml:space="preserve">Contributo Massimo Concedibile - Quota UE
</t>
    </r>
    <r>
      <rPr>
        <b/>
        <sz val="8"/>
        <color theme="0"/>
        <rFont val="Arial"/>
        <family val="2"/>
      </rPr>
      <t xml:space="preserve">SACC*Tasso di cofinanziamento del PO (Fondi SIE)
</t>
    </r>
    <r>
      <rPr>
        <b/>
        <sz val="8"/>
        <color rgb="FFFF9900"/>
        <rFont val="Arial"/>
        <family val="2"/>
      </rPr>
      <t xml:space="preserve">EU grant = DA * maxCRpa (maximum co-financing rate of the priority (%))
</t>
    </r>
    <r>
      <rPr>
        <b/>
        <sz val="8"/>
        <color theme="0"/>
        <rFont val="Arial"/>
        <family val="2"/>
      </rPr>
      <t xml:space="preserve">
Nel caso di applicazione dell'</t>
    </r>
    <r>
      <rPr>
        <b/>
        <u/>
        <sz val="8"/>
        <color theme="0"/>
        <rFont val="Arial"/>
        <family val="2"/>
      </rPr>
      <t xml:space="preserve">Art. 65 par. 8
</t>
    </r>
    <r>
      <rPr>
        <b/>
        <sz val="8"/>
        <color theme="0"/>
        <rFont val="Arial"/>
        <family val="2"/>
      </rPr>
      <t>Contributo massimo concedibile * Tasso di cofinanziamento del PO (Fondi SIE)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</si>
</sst>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€&quot;\ #,##0.00;[Red]\-&quot;€&quot;\ #,##0.00"/>
    <numFmt numFmtId="164" formatCode="0.000"/>
    <numFmt numFmtId="165" formatCode="0.0%"/>
    <numFmt numFmtId="166" formatCode="#,##0.00_ ;[Red]\-#,##0.00\ "/>
    <numFmt numFmtId="167" formatCode="dd/mm/yy;@"/>
    <numFmt numFmtId="168" formatCode="[$-410]d\-mmm\-yyyy;@"/>
  </numFmts>
  <fonts count="32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</font>
    <font>
      <sz val="18"/>
      <color theme="1"/>
      <name val="Calibri"/>
      <family val="2"/>
    </font>
    <font>
      <sz val="14"/>
      <color theme="1"/>
      <name val="Calibri"/>
      <family val="2"/>
    </font>
    <font>
      <sz val="16"/>
      <color theme="1"/>
      <name val="Calibri"/>
      <family val="2"/>
    </font>
    <font>
      <i/>
      <sz val="8"/>
      <color theme="4" tint="-0.499984740745262"/>
      <name val="Calibri"/>
      <family val="2"/>
    </font>
    <font>
      <sz val="8"/>
      <color theme="4" tint="-0.499984740745262"/>
      <name val="Arial"/>
      <family val="2"/>
    </font>
    <font>
      <sz val="6"/>
      <color theme="4" tint="-0.499984740745262"/>
      <name val="Arial"/>
      <family val="2"/>
    </font>
    <font>
      <sz val="6"/>
      <color theme="1"/>
      <name val="Arial"/>
      <family val="2"/>
    </font>
    <font>
      <b/>
      <sz val="8"/>
      <color theme="4" tint="-0.499984740745262"/>
      <name val="Arial"/>
      <family val="2"/>
    </font>
    <font>
      <b/>
      <sz val="6"/>
      <color theme="1"/>
      <name val="Arial"/>
      <family val="2"/>
    </font>
    <font>
      <b/>
      <vertAlign val="superscript"/>
      <sz val="8"/>
      <color theme="4" tint="-0.499984740745262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FF00"/>
      <name val="Arial"/>
      <family val="2"/>
    </font>
    <font>
      <sz val="10"/>
      <color rgb="FFFFFF00"/>
      <name val="Arial"/>
      <family val="2"/>
    </font>
    <font>
      <i/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u/>
      <sz val="8"/>
      <color theme="1"/>
      <name val="Calibri"/>
      <family val="2"/>
    </font>
    <font>
      <b/>
      <sz val="8"/>
      <color theme="1"/>
      <name val="Calibri"/>
      <family val="2"/>
    </font>
    <font>
      <b/>
      <sz val="8"/>
      <color theme="0"/>
      <name val="Arial"/>
      <family val="2"/>
    </font>
    <font>
      <b/>
      <sz val="8"/>
      <color rgb="FFFF9900"/>
      <name val="Arial"/>
      <family val="2"/>
    </font>
    <font>
      <b/>
      <i/>
      <sz val="8"/>
      <color rgb="FFFF9900"/>
      <name val="Arial"/>
      <family val="2"/>
    </font>
    <font>
      <sz val="16"/>
      <color theme="1"/>
      <name val="Arial"/>
      <family val="2"/>
    </font>
    <font>
      <b/>
      <sz val="8"/>
      <color rgb="FFFF0000"/>
      <name val="Calibri"/>
      <family val="2"/>
    </font>
    <font>
      <b/>
      <sz val="8"/>
      <color theme="0" tint="-0.34998626667073579"/>
      <name val="Calibri"/>
      <family val="2"/>
    </font>
    <font>
      <b/>
      <u/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thin">
        <color theme="4" tint="-0.499984740745262"/>
      </bottom>
      <diagonal/>
    </border>
    <border>
      <left/>
      <right/>
      <top style="medium">
        <color theme="4" tint="-0.499984740745262"/>
      </top>
      <bottom style="thin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/>
      <top style="thin">
        <color theme="4" tint="-0.499984740745262"/>
      </top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4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medium">
        <color theme="4" tint="-0.499984740745262"/>
      </left>
      <right style="thin">
        <color theme="4" tint="-0.499984740745262"/>
      </right>
      <top/>
      <bottom/>
      <diagonal/>
    </border>
    <border>
      <left style="medium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medium">
        <color theme="4" tint="-0.499984740745262"/>
      </left>
      <right/>
      <top style="thin">
        <color theme="4" tint="-0.499984740745262"/>
      </top>
      <bottom/>
      <diagonal/>
    </border>
    <border>
      <left style="medium">
        <color theme="4" tint="-0.499984740745262"/>
      </left>
      <right/>
      <top/>
      <bottom style="thin">
        <color theme="4" tint="-0.499984740745262"/>
      </bottom>
      <diagonal/>
    </border>
    <border>
      <left style="thin">
        <color theme="4" tint="-0.499984740745262"/>
      </left>
      <right/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/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/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/>
      <top/>
      <bottom/>
      <diagonal/>
    </border>
    <border>
      <left/>
      <right style="thin">
        <color theme="4" tint="-0.499984740745262"/>
      </right>
      <top style="medium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thick">
        <color theme="3" tint="0.39991454817346722"/>
      </left>
      <right style="medium">
        <color theme="3" tint="0.39991454817346722"/>
      </right>
      <top style="thick">
        <color theme="3" tint="0.39991454817346722"/>
      </top>
      <bottom style="medium">
        <color theme="3" tint="0.39991454817346722"/>
      </bottom>
      <diagonal/>
    </border>
    <border>
      <left style="medium">
        <color theme="3" tint="0.39991454817346722"/>
      </left>
      <right style="medium">
        <color theme="3" tint="0.39991454817346722"/>
      </right>
      <top style="thick">
        <color theme="3" tint="0.39991454817346722"/>
      </top>
      <bottom style="medium">
        <color theme="3" tint="0.39991454817346722"/>
      </bottom>
      <diagonal/>
    </border>
    <border>
      <left style="thick">
        <color theme="3" tint="0.39991454817346722"/>
      </left>
      <right style="medium">
        <color theme="3" tint="0.39991454817346722"/>
      </right>
      <top style="medium">
        <color theme="3" tint="0.39991454817346722"/>
      </top>
      <bottom style="medium">
        <color theme="3" tint="0.39991454817346722"/>
      </bottom>
      <diagonal/>
    </border>
    <border>
      <left style="medium">
        <color theme="3" tint="0.39991454817346722"/>
      </left>
      <right style="medium">
        <color theme="3" tint="0.39991454817346722"/>
      </right>
      <top style="medium">
        <color theme="3" tint="0.39991454817346722"/>
      </top>
      <bottom style="medium">
        <color theme="3" tint="0.39991454817346722"/>
      </bottom>
      <diagonal/>
    </border>
    <border>
      <left style="thick">
        <color theme="3" tint="0.39991454817346722"/>
      </left>
      <right style="medium">
        <color theme="3" tint="0.39991454817346722"/>
      </right>
      <top style="medium">
        <color theme="3" tint="0.39991454817346722"/>
      </top>
      <bottom style="thick">
        <color theme="3" tint="0.39991454817346722"/>
      </bottom>
      <diagonal/>
    </border>
    <border>
      <left style="medium">
        <color theme="3" tint="0.39991454817346722"/>
      </left>
      <right style="medium">
        <color theme="3" tint="0.39991454817346722"/>
      </right>
      <top style="medium">
        <color theme="3" tint="0.39991454817346722"/>
      </top>
      <bottom style="thick">
        <color theme="3" tint="0.399914548173467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/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12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22" xfId="0" applyFont="1" applyBorder="1"/>
    <xf numFmtId="0" fontId="2" fillId="0" borderId="25" xfId="0" applyFont="1" applyBorder="1"/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40" fontId="0" fillId="0" borderId="18" xfId="0" applyNumberFormat="1" applyBorder="1"/>
    <xf numFmtId="40" fontId="0" fillId="0" borderId="19" xfId="0" applyNumberFormat="1" applyBorder="1"/>
    <xf numFmtId="40" fontId="0" fillId="0" borderId="20" xfId="0" applyNumberFormat="1" applyBorder="1"/>
    <xf numFmtId="40" fontId="0" fillId="0" borderId="21" xfId="0" applyNumberFormat="1" applyBorder="1"/>
    <xf numFmtId="40" fontId="0" fillId="0" borderId="23" xfId="0" applyNumberFormat="1" applyBorder="1"/>
    <xf numFmtId="40" fontId="0" fillId="0" borderId="24" xfId="0" applyNumberFormat="1" applyBorder="1"/>
    <xf numFmtId="0" fontId="8" fillId="2" borderId="44" xfId="0" applyFont="1" applyFill="1" applyBorder="1" applyAlignment="1">
      <alignment horizontal="center" vertical="center" wrapText="1"/>
    </xf>
    <xf numFmtId="40" fontId="10" fillId="2" borderId="44" xfId="0" applyNumberFormat="1" applyFont="1" applyFill="1" applyBorder="1" applyAlignment="1">
      <alignment vertical="center" wrapText="1"/>
    </xf>
    <xf numFmtId="0" fontId="8" fillId="2" borderId="45" xfId="0" applyFont="1" applyFill="1" applyBorder="1" applyAlignment="1">
      <alignment horizontal="center" vertical="center" wrapText="1"/>
    </xf>
    <xf numFmtId="40" fontId="0" fillId="2" borderId="46" xfId="0" applyNumberFormat="1" applyFill="1" applyBorder="1"/>
    <xf numFmtId="40" fontId="0" fillId="2" borderId="22" xfId="0" applyNumberFormat="1" applyFill="1" applyBorder="1"/>
    <xf numFmtId="40" fontId="0" fillId="2" borderId="25" xfId="0" applyNumberFormat="1" applyFill="1" applyBorder="1"/>
    <xf numFmtId="40" fontId="10" fillId="2" borderId="45" xfId="0" applyNumberFormat="1" applyFont="1" applyFill="1" applyBorder="1" applyAlignment="1">
      <alignment vertical="center" wrapText="1"/>
    </xf>
    <xf numFmtId="0" fontId="1" fillId="2" borderId="43" xfId="0" applyFont="1" applyFill="1" applyBorder="1"/>
    <xf numFmtId="40" fontId="1" fillId="2" borderId="44" xfId="0" applyNumberFormat="1" applyFont="1" applyFill="1" applyBorder="1"/>
    <xf numFmtId="40" fontId="1" fillId="2" borderId="45" xfId="0" applyNumberFormat="1" applyFont="1" applyFill="1" applyBorder="1"/>
    <xf numFmtId="0" fontId="11" fillId="2" borderId="48" xfId="0" applyFont="1" applyFill="1" applyBorder="1" applyAlignment="1">
      <alignment horizontal="center"/>
    </xf>
    <xf numFmtId="0" fontId="11" fillId="2" borderId="49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1" fillId="2" borderId="51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2" fillId="2" borderId="0" xfId="0" applyFont="1" applyFill="1"/>
    <xf numFmtId="0" fontId="5" fillId="2" borderId="0" xfId="0" applyFont="1" applyFill="1"/>
    <xf numFmtId="0" fontId="8" fillId="2" borderId="43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/>
    </xf>
    <xf numFmtId="40" fontId="10" fillId="2" borderId="43" xfId="0" applyNumberFormat="1" applyFont="1" applyFill="1" applyBorder="1" applyAlignment="1">
      <alignment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40" fontId="1" fillId="2" borderId="19" xfId="0" applyNumberFormat="1" applyFont="1" applyFill="1" applyBorder="1"/>
    <xf numFmtId="40" fontId="1" fillId="2" borderId="21" xfId="0" applyNumberFormat="1" applyFont="1" applyFill="1" applyBorder="1"/>
    <xf numFmtId="40" fontId="1" fillId="2" borderId="46" xfId="0" applyNumberFormat="1" applyFont="1" applyFill="1" applyBorder="1"/>
    <xf numFmtId="40" fontId="1" fillId="2" borderId="22" xfId="0" applyNumberFormat="1" applyFont="1" applyFill="1" applyBorder="1"/>
    <xf numFmtId="40" fontId="0" fillId="0" borderId="35" xfId="0" applyNumberFormat="1" applyBorder="1"/>
    <xf numFmtId="40" fontId="0" fillId="0" borderId="36" xfId="0" applyNumberFormat="1" applyBorder="1"/>
    <xf numFmtId="40" fontId="1" fillId="2" borderId="60" xfId="0" applyNumberFormat="1" applyFont="1" applyFill="1" applyBorder="1"/>
    <xf numFmtId="0" fontId="1" fillId="2" borderId="11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40" fontId="0" fillId="0" borderId="20" xfId="0" applyNumberFormat="1" applyFill="1" applyBorder="1"/>
    <xf numFmtId="40" fontId="0" fillId="0" borderId="21" xfId="0" applyNumberFormat="1" applyFill="1" applyBorder="1"/>
    <xf numFmtId="40" fontId="0" fillId="0" borderId="35" xfId="0" applyNumberFormat="1" applyFill="1" applyBorder="1"/>
    <xf numFmtId="0" fontId="1" fillId="0" borderId="0" xfId="0" applyFont="1" applyAlignment="1">
      <alignment horizontal="center"/>
    </xf>
    <xf numFmtId="40" fontId="18" fillId="5" borderId="42" xfId="0" applyNumberFormat="1" applyFont="1" applyFill="1" applyBorder="1" applyAlignment="1">
      <alignment vertical="center"/>
    </xf>
    <xf numFmtId="0" fontId="0" fillId="6" borderId="67" xfId="0" applyFill="1" applyBorder="1"/>
    <xf numFmtId="40" fontId="0" fillId="6" borderId="67" xfId="0" applyNumberFormat="1" applyFill="1" applyBorder="1"/>
    <xf numFmtId="164" fontId="0" fillId="6" borderId="67" xfId="0" applyNumberFormat="1" applyFill="1" applyBorder="1"/>
    <xf numFmtId="0" fontId="0" fillId="0" borderId="0" xfId="0" applyAlignment="1">
      <alignment horizontal="right"/>
    </xf>
    <xf numFmtId="17" fontId="0" fillId="0" borderId="0" xfId="0" applyNumberFormat="1" applyAlignment="1">
      <alignment horizontal="right"/>
    </xf>
    <xf numFmtId="40" fontId="0" fillId="0" borderId="26" xfId="0" applyNumberFormat="1" applyBorder="1"/>
    <xf numFmtId="40" fontId="0" fillId="0" borderId="29" xfId="0" applyNumberFormat="1" applyBorder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0" fillId="7" borderId="0" xfId="0" applyFont="1" applyFill="1" applyAlignment="1"/>
    <xf numFmtId="0" fontId="10" fillId="0" borderId="0" xfId="0" applyFont="1" applyFill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3" borderId="13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right" vertical="center"/>
    </xf>
    <xf numFmtId="0" fontId="2" fillId="3" borderId="0" xfId="0" applyFont="1" applyFill="1"/>
    <xf numFmtId="0" fontId="2" fillId="3" borderId="17" xfId="0" applyFont="1" applyFill="1" applyBorder="1" applyAlignment="1">
      <alignment horizontal="right" vertical="center"/>
    </xf>
    <xf numFmtId="0" fontId="2" fillId="3" borderId="33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horizontal="right"/>
    </xf>
    <xf numFmtId="0" fontId="2" fillId="3" borderId="19" xfId="0" applyFont="1" applyFill="1" applyBorder="1"/>
    <xf numFmtId="0" fontId="2" fillId="3" borderId="20" xfId="0" applyFont="1" applyFill="1" applyBorder="1" applyAlignment="1">
      <alignment horizontal="right"/>
    </xf>
    <xf numFmtId="0" fontId="2" fillId="3" borderId="21" xfId="0" applyFont="1" applyFill="1" applyBorder="1"/>
    <xf numFmtId="0" fontId="2" fillId="3" borderId="23" xfId="0" applyFont="1" applyFill="1" applyBorder="1" applyAlignment="1">
      <alignment horizontal="right"/>
    </xf>
    <xf numFmtId="0" fontId="2" fillId="3" borderId="24" xfId="0" applyFont="1" applyFill="1" applyBorder="1"/>
    <xf numFmtId="0" fontId="2" fillId="3" borderId="21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1" fillId="0" borderId="0" xfId="0" applyFont="1" applyFill="1" applyBorder="1"/>
    <xf numFmtId="40" fontId="1" fillId="0" borderId="0" xfId="0" applyNumberFormat="1" applyFont="1" applyFill="1" applyBorder="1"/>
    <xf numFmtId="0" fontId="0" fillId="3" borderId="0" xfId="0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vertical="top"/>
    </xf>
    <xf numFmtId="0" fontId="0" fillId="3" borderId="0" xfId="0" applyFill="1" applyAlignment="1">
      <alignment vertical="center" wrapText="1"/>
    </xf>
    <xf numFmtId="0" fontId="0" fillId="2" borderId="0" xfId="0" applyFill="1"/>
    <xf numFmtId="10" fontId="0" fillId="0" borderId="0" xfId="1" applyNumberFormat="1" applyFont="1" applyAlignment="1">
      <alignment vertical="center"/>
    </xf>
    <xf numFmtId="2" fontId="0" fillId="0" borderId="0" xfId="0" applyNumberFormat="1" applyAlignment="1">
      <alignment vertical="center"/>
    </xf>
    <xf numFmtId="0" fontId="1" fillId="2" borderId="0" xfId="0" applyFont="1" applyFill="1"/>
    <xf numFmtId="8" fontId="0" fillId="0" borderId="0" xfId="0" applyNumberFormat="1"/>
    <xf numFmtId="0" fontId="1" fillId="2" borderId="60" xfId="0" applyFont="1" applyFill="1" applyBorder="1" applyAlignment="1">
      <alignment horizontal="center" vertical="center" wrapText="1"/>
    </xf>
    <xf numFmtId="167" fontId="0" fillId="3" borderId="0" xfId="1" applyNumberFormat="1" applyFont="1" applyFill="1" applyBorder="1"/>
    <xf numFmtId="40" fontId="0" fillId="0" borderId="18" xfId="0" applyNumberFormat="1" applyFill="1" applyBorder="1"/>
    <xf numFmtId="40" fontId="0" fillId="0" borderId="19" xfId="0" applyNumberFormat="1" applyFill="1" applyBorder="1"/>
    <xf numFmtId="40" fontId="0" fillId="0" borderId="34" xfId="0" applyNumberFormat="1" applyFill="1" applyBorder="1"/>
    <xf numFmtId="166" fontId="0" fillId="0" borderId="0" xfId="0" applyNumberFormat="1" applyAlignment="1">
      <alignment vertical="center"/>
    </xf>
    <xf numFmtId="10" fontId="15" fillId="0" borderId="42" xfId="1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40" fontId="0" fillId="3" borderId="18" xfId="0" applyNumberFormat="1" applyFill="1" applyBorder="1" applyProtection="1">
      <protection hidden="1"/>
    </xf>
    <xf numFmtId="40" fontId="0" fillId="3" borderId="19" xfId="0" applyNumberFormat="1" applyFill="1" applyBorder="1" applyProtection="1">
      <protection hidden="1"/>
    </xf>
    <xf numFmtId="40" fontId="0" fillId="3" borderId="46" xfId="0" applyNumberFormat="1" applyFill="1" applyBorder="1" applyProtection="1">
      <protection hidden="1"/>
    </xf>
    <xf numFmtId="40" fontId="0" fillId="3" borderId="20" xfId="0" applyNumberFormat="1" applyFill="1" applyBorder="1" applyProtection="1">
      <protection hidden="1"/>
    </xf>
    <xf numFmtId="40" fontId="0" fillId="3" borderId="21" xfId="0" applyNumberFormat="1" applyFill="1" applyBorder="1" applyProtection="1">
      <protection hidden="1"/>
    </xf>
    <xf numFmtId="40" fontId="0" fillId="3" borderId="22" xfId="0" applyNumberFormat="1" applyFill="1" applyBorder="1" applyProtection="1">
      <protection hidden="1"/>
    </xf>
    <xf numFmtId="40" fontId="0" fillId="3" borderId="23" xfId="0" applyNumberFormat="1" applyFill="1" applyBorder="1" applyProtection="1">
      <protection hidden="1"/>
    </xf>
    <xf numFmtId="40" fontId="0" fillId="3" borderId="24" xfId="0" applyNumberFormat="1" applyFill="1" applyBorder="1" applyProtection="1">
      <protection hidden="1"/>
    </xf>
    <xf numFmtId="40" fontId="0" fillId="3" borderId="25" xfId="0" applyNumberFormat="1" applyFill="1" applyBorder="1" applyProtection="1">
      <protection hidden="1"/>
    </xf>
    <xf numFmtId="0" fontId="1" fillId="2" borderId="43" xfId="0" applyFont="1" applyFill="1" applyBorder="1" applyProtection="1">
      <protection hidden="1"/>
    </xf>
    <xf numFmtId="40" fontId="1" fillId="2" borderId="44" xfId="0" applyNumberFormat="1" applyFont="1" applyFill="1" applyBorder="1" applyProtection="1">
      <protection hidden="1"/>
    </xf>
    <xf numFmtId="40" fontId="1" fillId="2" borderId="45" xfId="0" applyNumberFormat="1" applyFont="1" applyFill="1" applyBorder="1" applyProtection="1">
      <protection hidden="1"/>
    </xf>
    <xf numFmtId="0" fontId="0" fillId="3" borderId="0" xfId="0" applyFill="1" applyProtection="1">
      <protection hidden="1"/>
    </xf>
    <xf numFmtId="40" fontId="0" fillId="3" borderId="42" xfId="0" applyNumberFormat="1" applyFill="1" applyBorder="1" applyAlignment="1" applyProtection="1">
      <alignment vertical="center"/>
      <protection hidden="1"/>
    </xf>
    <xf numFmtId="165" fontId="0" fillId="3" borderId="42" xfId="1" applyNumberFormat="1" applyFont="1" applyFill="1" applyBorder="1" applyProtection="1">
      <protection hidden="1"/>
    </xf>
    <xf numFmtId="168" fontId="0" fillId="3" borderId="46" xfId="1" applyNumberFormat="1" applyFont="1" applyFill="1" applyBorder="1" applyProtection="1">
      <protection hidden="1"/>
    </xf>
    <xf numFmtId="1" fontId="0" fillId="3" borderId="22" xfId="1" applyNumberFormat="1" applyFont="1" applyFill="1" applyBorder="1" applyProtection="1">
      <protection hidden="1"/>
    </xf>
    <xf numFmtId="10" fontId="0" fillId="3" borderId="42" xfId="1" applyNumberFormat="1" applyFont="1" applyFill="1" applyBorder="1" applyAlignment="1" applyProtection="1">
      <alignment vertical="center"/>
      <protection hidden="1"/>
    </xf>
    <xf numFmtId="0" fontId="1" fillId="2" borderId="42" xfId="0" applyFont="1" applyFill="1" applyBorder="1" applyAlignment="1" applyProtection="1">
      <alignment horizontal="center" vertical="center" wrapText="1"/>
      <protection hidden="1"/>
    </xf>
    <xf numFmtId="40" fontId="0" fillId="3" borderId="42" xfId="0" applyNumberFormat="1" applyFill="1" applyBorder="1" applyProtection="1">
      <protection hidden="1"/>
    </xf>
    <xf numFmtId="8" fontId="0" fillId="3" borderId="0" xfId="0" applyNumberFormat="1" applyFill="1" applyProtection="1">
      <protection hidden="1"/>
    </xf>
    <xf numFmtId="10" fontId="0" fillId="3" borderId="0" xfId="1" applyNumberFormat="1" applyFont="1" applyFill="1" applyProtection="1">
      <protection hidden="1"/>
    </xf>
    <xf numFmtId="0" fontId="14" fillId="3" borderId="0" xfId="0" applyFont="1" applyFill="1" applyBorder="1" applyAlignment="1" applyProtection="1">
      <alignment horizontal="left" vertical="center" wrapText="1"/>
      <protection hidden="1"/>
    </xf>
    <xf numFmtId="40" fontId="15" fillId="3" borderId="0" xfId="0" applyNumberFormat="1" applyFont="1" applyFill="1" applyBorder="1" applyAlignment="1" applyProtection="1">
      <alignment vertical="center"/>
      <protection hidden="1"/>
    </xf>
    <xf numFmtId="40" fontId="15" fillId="3" borderId="42" xfId="0" applyNumberFormat="1" applyFont="1" applyFill="1" applyBorder="1" applyAlignment="1" applyProtection="1">
      <alignment horizontal="center" vertical="center" wrapText="1"/>
      <protection hidden="1"/>
    </xf>
    <xf numFmtId="10" fontId="15" fillId="3" borderId="42" xfId="1" applyNumberFormat="1" applyFont="1" applyFill="1" applyBorder="1" applyAlignment="1" applyProtection="1">
      <alignment horizontal="center" vertical="center"/>
      <protection hidden="1"/>
    </xf>
    <xf numFmtId="10" fontId="15" fillId="3" borderId="42" xfId="1" applyNumberFormat="1" applyFont="1" applyFill="1" applyBorder="1" applyAlignment="1" applyProtection="1">
      <alignment horizontal="center" vertical="center" wrapText="1"/>
      <protection hidden="1"/>
    </xf>
    <xf numFmtId="10" fontId="15" fillId="3" borderId="0" xfId="1" applyNumberFormat="1" applyFont="1" applyFill="1" applyBorder="1" applyAlignment="1" applyProtection="1">
      <alignment vertical="center"/>
      <protection hidden="1"/>
    </xf>
    <xf numFmtId="0" fontId="0" fillId="2" borderId="13" xfId="0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horizontal="center" vertical="center"/>
      <protection hidden="1"/>
    </xf>
    <xf numFmtId="166" fontId="0" fillId="0" borderId="0" xfId="0" applyNumberFormat="1"/>
    <xf numFmtId="0" fontId="29" fillId="8" borderId="0" xfId="0" applyFont="1" applyFill="1" applyAlignment="1">
      <alignment horizontal="center" vertical="center"/>
    </xf>
    <xf numFmtId="40" fontId="15" fillId="3" borderId="0" xfId="0" applyNumberFormat="1" applyFont="1" applyFill="1" applyBorder="1" applyAlignment="1" applyProtection="1">
      <alignment horizontal="center" vertical="center" wrapText="1"/>
      <protection hidden="1"/>
    </xf>
    <xf numFmtId="40" fontId="15" fillId="3" borderId="42" xfId="0" applyNumberFormat="1" applyFont="1" applyFill="1" applyBorder="1" applyAlignment="1" applyProtection="1">
      <alignment horizontal="center" vertical="center"/>
      <protection hidden="1"/>
    </xf>
    <xf numFmtId="40" fontId="0" fillId="3" borderId="35" xfId="0" applyNumberFormat="1" applyFill="1" applyBorder="1" applyProtection="1">
      <protection hidden="1"/>
    </xf>
    <xf numFmtId="40" fontId="0" fillId="3" borderId="36" xfId="0" applyNumberFormat="1" applyFill="1" applyBorder="1" applyProtection="1">
      <protection hidden="1"/>
    </xf>
    <xf numFmtId="40" fontId="1" fillId="2" borderId="60" xfId="0" applyNumberFormat="1" applyFont="1" applyFill="1" applyBorder="1" applyProtection="1">
      <protection hidden="1"/>
    </xf>
    <xf numFmtId="40" fontId="0" fillId="3" borderId="34" xfId="0" quotePrefix="1" applyNumberFormat="1" applyFill="1" applyBorder="1" applyProtection="1">
      <protection hidden="1"/>
    </xf>
    <xf numFmtId="40" fontId="0" fillId="3" borderId="42" xfId="0" applyNumberFormat="1" applyFont="1" applyFill="1" applyBorder="1" applyProtection="1">
      <protection hidden="1"/>
    </xf>
    <xf numFmtId="0" fontId="30" fillId="0" borderId="0" xfId="0" applyFont="1" applyAlignment="1">
      <alignment horizontal="center"/>
    </xf>
    <xf numFmtId="40" fontId="0" fillId="0" borderId="21" xfId="0" applyNumberFormat="1" applyBorder="1" applyProtection="1"/>
    <xf numFmtId="40" fontId="0" fillId="0" borderId="20" xfId="0" applyNumberFormat="1" applyBorder="1" applyProtection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5" xfId="0" applyFont="1" applyBorder="1" applyAlignment="1">
      <alignment horizontal="left" vertical="center"/>
    </xf>
    <xf numFmtId="9" fontId="2" fillId="3" borderId="36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right" vertical="center"/>
    </xf>
    <xf numFmtId="0" fontId="2" fillId="3" borderId="27" xfId="0" applyFont="1" applyFill="1" applyBorder="1" applyAlignment="1">
      <alignment horizontal="right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left" vertical="center"/>
    </xf>
    <xf numFmtId="0" fontId="2" fillId="3" borderId="35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32" xfId="0" applyFont="1" applyFill="1" applyBorder="1" applyAlignment="1">
      <alignment vertical="center" wrapText="1"/>
    </xf>
    <xf numFmtId="0" fontId="2" fillId="3" borderId="33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horizontal="right" vertical="center"/>
    </xf>
    <xf numFmtId="0" fontId="2" fillId="3" borderId="31" xfId="0" applyFont="1" applyFill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3" borderId="38" xfId="0" applyFont="1" applyFill="1" applyBorder="1" applyAlignment="1">
      <alignment horizontal="right" vertical="center"/>
    </xf>
    <xf numFmtId="0" fontId="2" fillId="3" borderId="39" xfId="0" applyFont="1" applyFill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3" borderId="40" xfId="0" applyFont="1" applyFill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3" borderId="68" xfId="0" applyFont="1" applyFill="1" applyBorder="1" applyAlignment="1">
      <alignment horizontal="right" vertical="center"/>
    </xf>
    <xf numFmtId="0" fontId="2" fillId="3" borderId="69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0" xfId="0" applyFont="1" applyBorder="1" applyAlignment="1">
      <alignment horizontal="left" vertical="center"/>
    </xf>
    <xf numFmtId="0" fontId="20" fillId="7" borderId="0" xfId="0" applyFont="1" applyFill="1" applyAlignment="1">
      <alignment horizontal="center" vertical="center"/>
    </xf>
    <xf numFmtId="0" fontId="20" fillId="7" borderId="58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7" borderId="0" xfId="0" applyFont="1" applyFill="1" applyAlignment="1">
      <alignment horizontal="left"/>
    </xf>
    <xf numFmtId="0" fontId="10" fillId="2" borderId="60" xfId="0" applyFont="1" applyFill="1" applyBorder="1" applyAlignment="1" applyProtection="1">
      <alignment horizontal="center" vertical="center" wrapText="1"/>
      <protection hidden="1"/>
    </xf>
    <xf numFmtId="0" fontId="10" fillId="2" borderId="11" xfId="0" applyFont="1" applyFill="1" applyBorder="1" applyAlignment="1" applyProtection="1">
      <alignment horizontal="center" vertical="center" wrapText="1"/>
      <protection hidden="1"/>
    </xf>
    <xf numFmtId="0" fontId="10" fillId="2" borderId="51" xfId="0" applyFont="1" applyFill="1" applyBorder="1" applyAlignment="1" applyProtection="1">
      <alignment horizontal="center" vertical="center" wrapText="1"/>
      <protection hidden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2" fillId="3" borderId="26" xfId="0" applyFont="1" applyFill="1" applyBorder="1" applyAlignment="1">
      <alignment horizontal="right"/>
    </xf>
    <xf numFmtId="0" fontId="2" fillId="3" borderId="28" xfId="0" applyFont="1" applyFill="1" applyBorder="1" applyAlignment="1">
      <alignment horizontal="right"/>
    </xf>
    <xf numFmtId="0" fontId="0" fillId="0" borderId="0" xfId="0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28" fillId="0" borderId="0" xfId="0" applyFont="1" applyAlignment="1" applyProtection="1">
      <alignment horizontal="center" vertical="center" wrapText="1"/>
      <protection hidden="1"/>
    </xf>
    <xf numFmtId="0" fontId="0" fillId="3" borderId="0" xfId="0" applyFill="1" applyAlignment="1">
      <alignment horizontal="left" vertical="center" wrapText="1"/>
    </xf>
    <xf numFmtId="0" fontId="0" fillId="0" borderId="50" xfId="0" applyBorder="1" applyAlignment="1"/>
    <xf numFmtId="0" fontId="0" fillId="0" borderId="54" xfId="0" applyBorder="1" applyAlignment="1"/>
    <xf numFmtId="0" fontId="0" fillId="0" borderId="55" xfId="0" applyBorder="1" applyAlignment="1"/>
    <xf numFmtId="0" fontId="0" fillId="0" borderId="47" xfId="0" applyBorder="1" applyAlignment="1"/>
    <xf numFmtId="0" fontId="0" fillId="0" borderId="0" xfId="0" applyBorder="1" applyAlignment="1"/>
    <xf numFmtId="0" fontId="0" fillId="0" borderId="56" xfId="0" applyBorder="1" applyAlignment="1"/>
    <xf numFmtId="0" fontId="0" fillId="0" borderId="57" xfId="0" applyBorder="1" applyAlignment="1"/>
    <xf numFmtId="0" fontId="0" fillId="0" borderId="58" xfId="0" applyBorder="1" applyAlignment="1"/>
    <xf numFmtId="0" fontId="0" fillId="0" borderId="59" xfId="0" applyBorder="1" applyAlignment="1"/>
    <xf numFmtId="0" fontId="0" fillId="0" borderId="50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1" fillId="2" borderId="7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3" borderId="10" xfId="0" applyFont="1" applyFill="1" applyBorder="1" applyAlignment="1" applyProtection="1">
      <alignment horizontal="left" vertical="center" wrapText="1"/>
      <protection hidden="1"/>
    </xf>
    <xf numFmtId="0" fontId="1" fillId="3" borderId="11" xfId="0" applyFont="1" applyFill="1" applyBorder="1" applyAlignment="1" applyProtection="1">
      <alignment horizontal="left" vertical="center"/>
      <protection hidden="1"/>
    </xf>
    <xf numFmtId="0" fontId="1" fillId="3" borderId="12" xfId="0" applyFont="1" applyFill="1" applyBorder="1" applyAlignment="1" applyProtection="1">
      <alignment horizontal="left" vertical="center"/>
      <protection hidden="1"/>
    </xf>
    <xf numFmtId="0" fontId="1" fillId="3" borderId="10" xfId="0" applyFont="1" applyFill="1" applyBorder="1" applyAlignment="1" applyProtection="1">
      <alignment horizontal="left"/>
      <protection hidden="1"/>
    </xf>
    <xf numFmtId="0" fontId="1" fillId="3" borderId="11" xfId="0" applyFont="1" applyFill="1" applyBorder="1" applyAlignment="1" applyProtection="1">
      <alignment horizontal="left"/>
      <protection hidden="1"/>
    </xf>
    <xf numFmtId="0" fontId="1" fillId="3" borderId="12" xfId="0" applyFont="1" applyFill="1" applyBorder="1" applyAlignment="1" applyProtection="1">
      <alignment horizontal="left"/>
      <protection hidden="1"/>
    </xf>
    <xf numFmtId="0" fontId="14" fillId="3" borderId="10" xfId="0" applyFont="1" applyFill="1" applyBorder="1" applyAlignment="1" applyProtection="1">
      <alignment horizontal="left" vertical="center" wrapText="1"/>
      <protection hidden="1"/>
    </xf>
    <xf numFmtId="0" fontId="14" fillId="3" borderId="11" xfId="0" applyFont="1" applyFill="1" applyBorder="1" applyAlignment="1" applyProtection="1">
      <alignment horizontal="left" vertical="center" wrapText="1"/>
      <protection hidden="1"/>
    </xf>
    <xf numFmtId="0" fontId="14" fillId="3" borderId="12" xfId="0" applyFont="1" applyFill="1" applyBorder="1" applyAlignment="1" applyProtection="1">
      <alignment horizontal="left" vertical="center" wrapText="1"/>
      <protection hidden="1"/>
    </xf>
    <xf numFmtId="0" fontId="1" fillId="3" borderId="1" xfId="0" applyFont="1" applyFill="1" applyBorder="1" applyAlignment="1" applyProtection="1">
      <alignment horizontal="right"/>
      <protection hidden="1"/>
    </xf>
    <xf numFmtId="0" fontId="1" fillId="3" borderId="2" xfId="0" applyFont="1" applyFill="1" applyBorder="1" applyAlignment="1" applyProtection="1">
      <alignment horizontal="right"/>
      <protection hidden="1"/>
    </xf>
    <xf numFmtId="0" fontId="1" fillId="3" borderId="72" xfId="0" applyFont="1" applyFill="1" applyBorder="1" applyAlignment="1" applyProtection="1">
      <alignment horizontal="right"/>
      <protection hidden="1"/>
    </xf>
    <xf numFmtId="0" fontId="1" fillId="3" borderId="7" xfId="0" applyFont="1" applyFill="1" applyBorder="1" applyAlignment="1" applyProtection="1">
      <alignment horizontal="right"/>
      <protection hidden="1"/>
    </xf>
    <xf numFmtId="0" fontId="1" fillId="3" borderId="8" xfId="0" applyFont="1" applyFill="1" applyBorder="1" applyAlignment="1" applyProtection="1">
      <alignment horizontal="right"/>
      <protection hidden="1"/>
    </xf>
    <xf numFmtId="0" fontId="1" fillId="3" borderId="41" xfId="0" applyFont="1" applyFill="1" applyBorder="1" applyAlignment="1" applyProtection="1">
      <alignment horizontal="right"/>
      <protection hidden="1"/>
    </xf>
    <xf numFmtId="0" fontId="17" fillId="5" borderId="10" xfId="0" applyFont="1" applyFill="1" applyBorder="1" applyAlignment="1">
      <alignment horizontal="left" vertical="center" wrapText="1"/>
    </xf>
    <xf numFmtId="0" fontId="17" fillId="5" borderId="11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left" vertical="center" wrapText="1"/>
    </xf>
    <xf numFmtId="0" fontId="14" fillId="3" borderId="10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horizontal="left" vertical="center" wrapText="1"/>
    </xf>
    <xf numFmtId="0" fontId="16" fillId="4" borderId="61" xfId="0" applyFont="1" applyFill="1" applyBorder="1" applyAlignment="1" applyProtection="1">
      <alignment horizontal="left" vertical="center" wrapText="1"/>
      <protection hidden="1"/>
    </xf>
    <xf numFmtId="0" fontId="16" fillId="4" borderId="62" xfId="0" applyFont="1" applyFill="1" applyBorder="1" applyAlignment="1" applyProtection="1">
      <alignment horizontal="left" vertical="center" wrapText="1"/>
      <protection hidden="1"/>
    </xf>
    <xf numFmtId="0" fontId="16" fillId="4" borderId="63" xfId="0" applyFont="1" applyFill="1" applyBorder="1" applyAlignment="1" applyProtection="1">
      <alignment horizontal="left" vertical="center" wrapText="1"/>
      <protection hidden="1"/>
    </xf>
    <xf numFmtId="0" fontId="16" fillId="4" borderId="64" xfId="0" applyFont="1" applyFill="1" applyBorder="1" applyAlignment="1" applyProtection="1">
      <alignment horizontal="left" vertical="center" wrapText="1"/>
      <protection hidden="1"/>
    </xf>
    <xf numFmtId="0" fontId="16" fillId="4" borderId="65" xfId="0" applyFont="1" applyFill="1" applyBorder="1" applyAlignment="1" applyProtection="1">
      <alignment horizontal="left" vertical="center" wrapText="1"/>
      <protection hidden="1"/>
    </xf>
    <xf numFmtId="0" fontId="16" fillId="4" borderId="66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>
      <alignment horizontal="center"/>
    </xf>
  </cellXfs>
  <cellStyles count="2">
    <cellStyle name="Normale" xfId="0" builtinId="0"/>
    <cellStyle name="Percentuale" xfId="1" builtinId="5"/>
  </cellStyles>
  <dxfs count="25">
    <dxf>
      <font>
        <b/>
        <i val="0"/>
        <color theme="3" tint="-0.499984740745262"/>
      </font>
      <fill>
        <patternFill>
          <bgColor rgb="FF00FF00"/>
        </patternFill>
      </fill>
    </dxf>
    <dxf>
      <font>
        <b/>
        <i val="0"/>
        <color theme="3" tint="-0.499984740745262"/>
      </font>
      <fill>
        <patternFill>
          <bgColor rgb="FFFF0000"/>
        </patternFill>
      </fill>
    </dxf>
    <dxf>
      <font>
        <b/>
        <i val="0"/>
        <color theme="3" tint="-0.499984740745262"/>
      </font>
      <fill>
        <patternFill>
          <bgColor rgb="FFFFFF00"/>
        </patternFill>
      </fill>
    </dxf>
    <dxf>
      <font>
        <b/>
        <i val="0"/>
        <color rgb="FF008000"/>
      </font>
      <fill>
        <patternFill>
          <bgColor rgb="FFCCFFCC"/>
        </patternFill>
      </fill>
    </dxf>
    <dxf>
      <font>
        <b/>
        <i val="0"/>
        <color rgb="FF008000"/>
      </font>
      <fill>
        <patternFill>
          <bgColor rgb="FFCCFFCC"/>
        </patternFill>
      </fill>
    </dxf>
    <dxf>
      <font>
        <b/>
        <i val="0"/>
        <color rgb="FF008000"/>
      </font>
      <fill>
        <patternFill>
          <bgColor rgb="FFCCFFCC"/>
        </patternFill>
      </fill>
    </dxf>
    <dxf>
      <font>
        <b/>
        <i val="0"/>
        <color rgb="FF008000"/>
      </font>
      <fill>
        <patternFill>
          <bgColor rgb="FFCCFFCC"/>
        </patternFill>
      </fill>
    </dxf>
    <dxf>
      <font>
        <b/>
        <i val="0"/>
        <color rgb="FF008000"/>
      </font>
      <fill>
        <patternFill>
          <bgColor rgb="FFCCFFCC"/>
        </patternFill>
      </fill>
    </dxf>
    <dxf>
      <font>
        <b/>
        <i val="0"/>
        <color rgb="FF008000"/>
      </font>
      <fill>
        <patternFill>
          <bgColor rgb="FFCCFFCC"/>
        </patternFill>
      </fill>
    </dxf>
    <dxf>
      <font>
        <b/>
        <i val="0"/>
        <color theme="3" tint="-0.499984740745262"/>
      </font>
      <fill>
        <patternFill>
          <bgColor rgb="FF00FF00"/>
        </patternFill>
      </fill>
    </dxf>
    <dxf>
      <font>
        <b/>
        <i val="0"/>
        <color theme="3" tint="-0.499984740745262"/>
      </font>
      <fill>
        <patternFill>
          <bgColor rgb="FFFF0000"/>
        </patternFill>
      </fill>
    </dxf>
    <dxf>
      <font>
        <b/>
        <i val="0"/>
        <color theme="3" tint="-0.499984740745262"/>
      </font>
      <fill>
        <patternFill>
          <bgColor rgb="FFFFFF00"/>
        </patternFill>
      </fill>
    </dxf>
    <dxf>
      <font>
        <b/>
        <i val="0"/>
        <color theme="3" tint="-0.499984740745262"/>
      </font>
      <fill>
        <patternFill>
          <bgColor rgb="FF00FF00"/>
        </patternFill>
      </fill>
    </dxf>
    <dxf>
      <font>
        <b/>
        <i val="0"/>
        <color theme="3" tint="-0.499984740745262"/>
      </font>
      <fill>
        <patternFill>
          <bgColor rgb="FFFF0000"/>
        </patternFill>
      </fill>
    </dxf>
    <dxf>
      <font>
        <b/>
        <i val="0"/>
        <color theme="3" tint="-0.499984740745262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rgb="FF00FF00"/>
      </font>
      <fill>
        <patternFill>
          <bgColor rgb="FF008000"/>
        </patternFill>
      </fill>
    </dxf>
    <dxf>
      <font>
        <b/>
        <i val="0"/>
        <color theme="3" tint="-0.499984740745262"/>
      </font>
      <fill>
        <patternFill>
          <bgColor rgb="FF00FF00"/>
        </patternFill>
      </fill>
    </dxf>
    <dxf>
      <font>
        <b/>
        <i val="0"/>
        <color theme="3" tint="-0.499984740745262"/>
      </font>
      <fill>
        <patternFill>
          <bgColor rgb="FFFF0000"/>
        </patternFill>
      </fill>
    </dxf>
    <dxf>
      <font>
        <b/>
        <i val="0"/>
        <color theme="3" tint="-0.499984740745262"/>
      </font>
      <fill>
        <patternFill>
          <bgColor rgb="FFFFFF00"/>
        </patternFill>
      </fill>
    </dxf>
    <dxf>
      <font>
        <b/>
        <i val="0"/>
        <color theme="3" tint="-0.499984740745262"/>
      </font>
      <fill>
        <patternFill>
          <bgColor rgb="FF00FF00"/>
        </patternFill>
      </fill>
    </dxf>
    <dxf>
      <font>
        <b/>
        <i val="0"/>
        <color theme="3" tint="-0.499984740745262"/>
      </font>
      <fill>
        <patternFill>
          <bgColor rgb="FFFF0000"/>
        </patternFill>
      </fill>
    </dxf>
    <dxf>
      <font>
        <b/>
        <i val="0"/>
        <color theme="3" tint="-0.499984740745262"/>
      </font>
      <fill>
        <patternFill>
          <bgColor rgb="FFFFFF00"/>
        </patternFill>
      </fill>
    </dxf>
    <dxf>
      <font>
        <b/>
        <i val="0"/>
        <color rgb="FFFFFFFF"/>
      </font>
      <fill>
        <patternFill>
          <bgColor theme="4" tint="-0.499984740745262"/>
        </patternFill>
      </fill>
    </dxf>
    <dxf>
      <font>
        <b/>
        <i val="0"/>
        <color rgb="FFFFFF00"/>
      </font>
      <fill>
        <patternFill>
          <bgColor rgb="FF006600"/>
        </patternFill>
      </fill>
    </dxf>
  </dxfs>
  <tableStyles count="0" defaultTableStyle="TableStyleMedium2" defaultPivotStyle="PivotStyleLight16"/>
  <colors>
    <mruColors>
      <color rgb="FF008000"/>
      <color rgb="FFCCFFCC"/>
      <color rgb="FFFF9900"/>
      <color rgb="FF00FF00"/>
      <color rgb="FF0066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D2:L25"/>
  <sheetViews>
    <sheetView showGridLines="0" view="pageBreakPreview" zoomScaleNormal="100" zoomScaleSheetLayoutView="100" workbookViewId="0">
      <selection activeCell="D10" sqref="D10:L10"/>
    </sheetView>
  </sheetViews>
  <sheetFormatPr defaultColWidth="9.33203125" defaultRowHeight="11.25" x14ac:dyDescent="0.2"/>
  <cols>
    <col min="1" max="3" width="9.33203125" style="1"/>
    <col min="4" max="12" width="10.83203125" style="1" customWidth="1"/>
    <col min="13" max="16384" width="9.33203125" style="1"/>
  </cols>
  <sheetData>
    <row r="2" spans="4:12" ht="12" thickBot="1" x14ac:dyDescent="0.25"/>
    <row r="3" spans="4:12" ht="23.25" x14ac:dyDescent="0.2">
      <c r="D3" s="158" t="s">
        <v>1</v>
      </c>
      <c r="E3" s="159"/>
      <c r="F3" s="159"/>
      <c r="G3" s="159"/>
      <c r="H3" s="159"/>
      <c r="I3" s="159"/>
      <c r="J3" s="159"/>
      <c r="K3" s="159"/>
      <c r="L3" s="160"/>
    </row>
    <row r="4" spans="4:12" ht="24" thickBot="1" x14ac:dyDescent="0.25">
      <c r="D4" s="161" t="s">
        <v>0</v>
      </c>
      <c r="E4" s="162"/>
      <c r="F4" s="162"/>
      <c r="G4" s="162"/>
      <c r="H4" s="162"/>
      <c r="I4" s="162"/>
      <c r="J4" s="162"/>
      <c r="K4" s="162"/>
      <c r="L4" s="163"/>
    </row>
    <row r="5" spans="4:12" x14ac:dyDescent="0.2">
      <c r="D5" s="37"/>
      <c r="E5" s="37"/>
      <c r="F5" s="37"/>
      <c r="G5" s="37"/>
      <c r="H5" s="37"/>
      <c r="I5" s="37"/>
      <c r="J5" s="37"/>
      <c r="K5" s="37"/>
      <c r="L5" s="37"/>
    </row>
    <row r="6" spans="4:12" x14ac:dyDescent="0.2">
      <c r="D6" s="37"/>
      <c r="E6" s="37"/>
      <c r="F6" s="37"/>
      <c r="G6" s="37"/>
      <c r="H6" s="37"/>
      <c r="I6" s="37"/>
      <c r="J6" s="37"/>
      <c r="K6" s="37"/>
      <c r="L6" s="37"/>
    </row>
    <row r="7" spans="4:12" x14ac:dyDescent="0.2">
      <c r="D7" s="37"/>
      <c r="E7" s="37"/>
      <c r="F7" s="37"/>
      <c r="G7" s="37"/>
      <c r="H7" s="37"/>
      <c r="I7" s="37"/>
      <c r="J7" s="37"/>
      <c r="K7" s="37"/>
      <c r="L7" s="37"/>
    </row>
    <row r="8" spans="4:12" ht="12" thickBot="1" x14ac:dyDescent="0.25">
      <c r="D8" s="37"/>
      <c r="E8" s="37"/>
      <c r="F8" s="37"/>
      <c r="G8" s="37"/>
      <c r="H8" s="37"/>
      <c r="I8" s="37"/>
      <c r="J8" s="37"/>
      <c r="K8" s="37"/>
      <c r="L8" s="37"/>
    </row>
    <row r="9" spans="4:12" ht="74.25" customHeight="1" thickBot="1" x14ac:dyDescent="0.25">
      <c r="D9" s="167" t="s">
        <v>10</v>
      </c>
      <c r="E9" s="168"/>
      <c r="F9" s="168"/>
      <c r="G9" s="168"/>
      <c r="H9" s="168"/>
      <c r="I9" s="168"/>
      <c r="J9" s="168"/>
      <c r="K9" s="168"/>
      <c r="L9" s="169"/>
    </row>
    <row r="10" spans="4:12" ht="21.75" thickBot="1" x14ac:dyDescent="0.25">
      <c r="D10" s="164" t="s">
        <v>2</v>
      </c>
      <c r="E10" s="165"/>
      <c r="F10" s="165"/>
      <c r="G10" s="165"/>
      <c r="H10" s="165"/>
      <c r="I10" s="165"/>
      <c r="J10" s="165"/>
      <c r="K10" s="165"/>
      <c r="L10" s="166"/>
    </row>
    <row r="11" spans="4:12" x14ac:dyDescent="0.2">
      <c r="D11" s="37"/>
      <c r="E11" s="37"/>
      <c r="F11" s="37"/>
      <c r="G11" s="37"/>
      <c r="H11" s="37"/>
      <c r="I11" s="37"/>
      <c r="J11" s="37"/>
      <c r="K11" s="37"/>
      <c r="L11" s="37"/>
    </row>
    <row r="12" spans="4:12" x14ac:dyDescent="0.2">
      <c r="D12" s="37"/>
      <c r="E12" s="37"/>
      <c r="F12" s="37"/>
      <c r="G12" s="37"/>
      <c r="H12" s="37"/>
      <c r="I12" s="37"/>
      <c r="J12" s="37"/>
      <c r="K12" s="37"/>
      <c r="L12" s="37"/>
    </row>
    <row r="13" spans="4:12" x14ac:dyDescent="0.2">
      <c r="D13" s="37"/>
      <c r="E13" s="37"/>
      <c r="F13" s="37"/>
      <c r="G13" s="37"/>
      <c r="H13" s="37"/>
      <c r="I13" s="37"/>
      <c r="J13" s="37"/>
      <c r="K13" s="37"/>
      <c r="L13" s="37"/>
    </row>
    <row r="14" spans="4:12" ht="21" x14ac:dyDescent="0.2">
      <c r="D14" s="182" t="s">
        <v>3</v>
      </c>
      <c r="E14" s="182"/>
      <c r="F14" s="182"/>
      <c r="G14" s="182"/>
      <c r="H14" s="37"/>
      <c r="I14" s="37"/>
      <c r="J14" s="37"/>
      <c r="K14" s="37"/>
      <c r="L14" s="37"/>
    </row>
    <row r="15" spans="4:12" ht="21.75" thickBot="1" x14ac:dyDescent="0.4">
      <c r="D15" s="38"/>
      <c r="E15" s="38"/>
      <c r="F15" s="37"/>
      <c r="G15" s="37"/>
      <c r="H15" s="37"/>
      <c r="I15" s="37"/>
      <c r="J15" s="37"/>
      <c r="K15" s="37"/>
      <c r="L15" s="37"/>
    </row>
    <row r="16" spans="4:12" ht="21" customHeight="1" x14ac:dyDescent="0.2">
      <c r="D16" s="170"/>
      <c r="E16" s="171"/>
      <c r="F16" s="171"/>
      <c r="G16" s="171"/>
      <c r="H16" s="171"/>
      <c r="I16" s="171"/>
      <c r="J16" s="171"/>
      <c r="K16" s="171"/>
      <c r="L16" s="172"/>
    </row>
    <row r="17" spans="4:12" ht="21" customHeight="1" thickBot="1" x14ac:dyDescent="0.25">
      <c r="D17" s="173"/>
      <c r="E17" s="174"/>
      <c r="F17" s="174"/>
      <c r="G17" s="174"/>
      <c r="H17" s="174"/>
      <c r="I17" s="174"/>
      <c r="J17" s="174"/>
      <c r="K17" s="174"/>
      <c r="L17" s="175"/>
    </row>
    <row r="18" spans="4:12" ht="21" x14ac:dyDescent="0.35">
      <c r="D18" s="38"/>
      <c r="E18" s="38"/>
      <c r="F18" s="37"/>
      <c r="G18" s="37"/>
      <c r="H18" s="37"/>
      <c r="I18" s="37"/>
      <c r="J18" s="37"/>
      <c r="K18" s="37"/>
      <c r="L18" s="37"/>
    </row>
    <row r="19" spans="4:12" ht="21.75" thickBot="1" x14ac:dyDescent="0.4">
      <c r="D19" s="38"/>
      <c r="E19" s="38"/>
      <c r="F19" s="37"/>
      <c r="G19" s="37"/>
      <c r="H19" s="37"/>
      <c r="I19" s="37"/>
      <c r="J19" s="37"/>
      <c r="K19" s="37"/>
      <c r="L19" s="37"/>
    </row>
    <row r="20" spans="4:12" ht="18.75" x14ac:dyDescent="0.2">
      <c r="D20" s="192" t="s">
        <v>4</v>
      </c>
      <c r="E20" s="193"/>
      <c r="F20" s="193"/>
      <c r="G20" s="194"/>
      <c r="H20" s="189"/>
      <c r="I20" s="190"/>
      <c r="J20" s="190"/>
      <c r="K20" s="190"/>
      <c r="L20" s="191"/>
    </row>
    <row r="21" spans="4:12" ht="18.75" x14ac:dyDescent="0.2">
      <c r="D21" s="186" t="s">
        <v>5</v>
      </c>
      <c r="E21" s="187"/>
      <c r="F21" s="187"/>
      <c r="G21" s="188"/>
      <c r="H21" s="179"/>
      <c r="I21" s="180"/>
      <c r="J21" s="180"/>
      <c r="K21" s="180"/>
      <c r="L21" s="181"/>
    </row>
    <row r="22" spans="4:12" ht="18.75" x14ac:dyDescent="0.2">
      <c r="D22" s="186" t="s">
        <v>6</v>
      </c>
      <c r="E22" s="187"/>
      <c r="F22" s="187"/>
      <c r="G22" s="188"/>
      <c r="H22" s="179"/>
      <c r="I22" s="180"/>
      <c r="J22" s="180"/>
      <c r="K22" s="180"/>
      <c r="L22" s="181"/>
    </row>
    <row r="23" spans="4:12" ht="18.75" x14ac:dyDescent="0.2">
      <c r="D23" s="186" t="s">
        <v>7</v>
      </c>
      <c r="E23" s="187"/>
      <c r="F23" s="187"/>
      <c r="G23" s="188"/>
      <c r="H23" s="179"/>
      <c r="I23" s="180"/>
      <c r="J23" s="180"/>
      <c r="K23" s="180"/>
      <c r="L23" s="181"/>
    </row>
    <row r="24" spans="4:12" ht="18.75" x14ac:dyDescent="0.2">
      <c r="D24" s="186" t="s">
        <v>8</v>
      </c>
      <c r="E24" s="187"/>
      <c r="F24" s="187"/>
      <c r="G24" s="188"/>
      <c r="H24" s="179"/>
      <c r="I24" s="180"/>
      <c r="J24" s="180"/>
      <c r="K24" s="180"/>
      <c r="L24" s="181"/>
    </row>
    <row r="25" spans="4:12" ht="19.5" thickBot="1" x14ac:dyDescent="0.25">
      <c r="D25" s="183" t="s">
        <v>9</v>
      </c>
      <c r="E25" s="184"/>
      <c r="F25" s="184"/>
      <c r="G25" s="185"/>
      <c r="H25" s="176"/>
      <c r="I25" s="177"/>
      <c r="J25" s="177"/>
      <c r="K25" s="177"/>
      <c r="L25" s="178"/>
    </row>
  </sheetData>
  <sheetProtection password="DDB8" sheet="1" objects="1" scenarios="1"/>
  <protectedRanges>
    <protectedRange sqref="D16 H20:L25" name="Intervallo1"/>
  </protectedRanges>
  <mergeCells count="18">
    <mergeCell ref="H25:L25"/>
    <mergeCell ref="H24:L24"/>
    <mergeCell ref="H23:L23"/>
    <mergeCell ref="D14:G14"/>
    <mergeCell ref="D25:G25"/>
    <mergeCell ref="D24:G24"/>
    <mergeCell ref="D23:G23"/>
    <mergeCell ref="D22:G22"/>
    <mergeCell ref="D21:G21"/>
    <mergeCell ref="H22:L22"/>
    <mergeCell ref="H21:L21"/>
    <mergeCell ref="H20:L20"/>
    <mergeCell ref="D20:G20"/>
    <mergeCell ref="D3:L3"/>
    <mergeCell ref="D4:L4"/>
    <mergeCell ref="D10:L10"/>
    <mergeCell ref="D9:L9"/>
    <mergeCell ref="D16:L1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1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C1:L61"/>
  <sheetViews>
    <sheetView showGridLines="0" view="pageBreakPreview" zoomScaleNormal="100" zoomScaleSheetLayoutView="100" workbookViewId="0">
      <selection activeCell="E6" sqref="E6:G6"/>
    </sheetView>
  </sheetViews>
  <sheetFormatPr defaultColWidth="9.33203125" defaultRowHeight="11.25" x14ac:dyDescent="0.2"/>
  <cols>
    <col min="1" max="3" width="9.33203125" style="1"/>
    <col min="4" max="4" width="37.6640625" style="1" customWidth="1"/>
    <col min="5" max="5" width="5.5" style="1" customWidth="1"/>
    <col min="6" max="6" width="17.83203125" style="1" customWidth="1"/>
    <col min="7" max="7" width="28" style="1" customWidth="1"/>
    <col min="8" max="8" width="31.6640625" style="1" customWidth="1"/>
    <col min="9" max="16384" width="9.33203125" style="1"/>
  </cols>
  <sheetData>
    <row r="1" spans="3:8" ht="12.95" customHeight="1" x14ac:dyDescent="0.2">
      <c r="C1" s="237" t="s">
        <v>153</v>
      </c>
      <c r="D1" s="237"/>
      <c r="E1" s="237"/>
      <c r="F1" s="237"/>
      <c r="G1" s="237"/>
    </row>
    <row r="2" spans="3:8" ht="12" thickBot="1" x14ac:dyDescent="0.25">
      <c r="C2" s="238"/>
      <c r="D2" s="238"/>
      <c r="E2" s="238"/>
      <c r="F2" s="238"/>
      <c r="G2" s="238"/>
    </row>
    <row r="3" spans="3:8" x14ac:dyDescent="0.2">
      <c r="C3" s="77" t="s">
        <v>11</v>
      </c>
      <c r="D3" s="78" t="s">
        <v>23</v>
      </c>
      <c r="E3" s="212"/>
      <c r="F3" s="213"/>
      <c r="G3" s="214"/>
    </row>
    <row r="4" spans="3:8" x14ac:dyDescent="0.2">
      <c r="C4" s="79" t="s">
        <v>12</v>
      </c>
      <c r="D4" s="80" t="s">
        <v>24</v>
      </c>
      <c r="E4" s="202"/>
      <c r="F4" s="197"/>
      <c r="G4" s="198"/>
    </row>
    <row r="5" spans="3:8" x14ac:dyDescent="0.2">
      <c r="C5" s="79" t="s">
        <v>13</v>
      </c>
      <c r="D5" s="80" t="s">
        <v>25</v>
      </c>
      <c r="E5" s="202"/>
      <c r="F5" s="197"/>
      <c r="G5" s="198"/>
    </row>
    <row r="6" spans="3:8" x14ac:dyDescent="0.2">
      <c r="C6" s="81" t="s">
        <v>14</v>
      </c>
      <c r="D6" s="82" t="s">
        <v>102</v>
      </c>
      <c r="E6" s="202"/>
      <c r="F6" s="197"/>
      <c r="G6" s="198"/>
      <c r="H6" s="155" t="str">
        <f>IF(E6="Dopo il completamento (Art. 61 Reg. 1303/2013)",1,IF(E6="Durante l'attuazione (Art. 65 Par. 8 Reg. 1303/2013)",2,IF(E6="","")))</f>
        <v/>
      </c>
    </row>
    <row r="7" spans="3:8" ht="22.5" customHeight="1" x14ac:dyDescent="0.2">
      <c r="C7" s="218" t="s">
        <v>15</v>
      </c>
      <c r="D7" s="220" t="s">
        <v>26</v>
      </c>
      <c r="E7" s="202"/>
      <c r="F7" s="197"/>
      <c r="G7" s="198"/>
      <c r="H7" s="147" t="str">
        <f>IF($H$6=2,"NON COMPILARE","")</f>
        <v/>
      </c>
    </row>
    <row r="8" spans="3:8" ht="12" thickBot="1" x14ac:dyDescent="0.25">
      <c r="C8" s="219"/>
      <c r="D8" s="221"/>
      <c r="E8" s="202" t="s">
        <v>43</v>
      </c>
      <c r="F8" s="197"/>
      <c r="G8" s="198"/>
    </row>
    <row r="9" spans="3:8" ht="12" thickBot="1" x14ac:dyDescent="0.25">
      <c r="C9" s="83" t="s">
        <v>149</v>
      </c>
      <c r="D9" s="84" t="s">
        <v>103</v>
      </c>
      <c r="E9" s="243" t="str">
        <f>IF(H6=2,"",IF(E7="","",IF(E7=Elenchi!D7,"30",IF(E7=Elenchi!D8,"30",IF(E7=Elenchi!D9,"25 - 30",IF(E7=Elenchi!D10,"25 - 30",IF(E7=Elenchi!D11,"25",IF(E7=Elenchi!D12,"25 - 30",IF(E7=Elenchi!D13,"15 - 25",IF(E7=Elenchi!D14,"15 - 25",IF(E7=Elenchi!D15,"15 - 20",IF(E7=Elenchi!D16,"10 - 15",IF(E7=Elenchi!D17,"10 - 15")))))))))))))</f>
        <v/>
      </c>
      <c r="F9" s="244"/>
      <c r="G9" s="245"/>
    </row>
    <row r="10" spans="3:8" ht="45" x14ac:dyDescent="0.2">
      <c r="C10" s="83" t="s">
        <v>150</v>
      </c>
      <c r="D10" s="84" t="s">
        <v>147</v>
      </c>
      <c r="E10" s="239"/>
      <c r="F10" s="240"/>
      <c r="G10" s="241"/>
      <c r="H10" s="147" t="str">
        <f>IF($H$6=2,"NON COMPILARE","")</f>
        <v/>
      </c>
    </row>
    <row r="11" spans="3:8" ht="45" x14ac:dyDescent="0.2">
      <c r="C11" s="83" t="s">
        <v>151</v>
      </c>
      <c r="D11" s="84" t="s">
        <v>166</v>
      </c>
      <c r="E11" s="239"/>
      <c r="F11" s="240"/>
      <c r="G11" s="241"/>
    </row>
    <row r="12" spans="3:8" ht="22.5" x14ac:dyDescent="0.2">
      <c r="C12" s="83" t="s">
        <v>152</v>
      </c>
      <c r="D12" s="84" t="s">
        <v>148</v>
      </c>
      <c r="E12" s="239"/>
      <c r="F12" s="240"/>
      <c r="G12" s="241"/>
    </row>
    <row r="13" spans="3:8" x14ac:dyDescent="0.2">
      <c r="C13" s="83" t="s">
        <v>155</v>
      </c>
      <c r="D13" s="84" t="s">
        <v>156</v>
      </c>
      <c r="E13" s="239"/>
      <c r="F13" s="240"/>
      <c r="G13" s="241"/>
    </row>
    <row r="14" spans="3:8" ht="12" thickBot="1" x14ac:dyDescent="0.25">
      <c r="C14" s="83" t="s">
        <v>158</v>
      </c>
      <c r="D14" s="84" t="s">
        <v>159</v>
      </c>
      <c r="E14" s="239"/>
      <c r="F14" s="240"/>
      <c r="G14" s="241"/>
    </row>
    <row r="15" spans="3:8" ht="23.25" thickBot="1" x14ac:dyDescent="0.25">
      <c r="C15" s="83" t="s">
        <v>168</v>
      </c>
      <c r="D15" s="84" t="s">
        <v>169</v>
      </c>
      <c r="E15" s="243" t="str">
        <f>IF(AND(E10="",E11=""),"",(Info_Operazione!E11-Info_Operazione!E10)+(Info_Operazione!E14+Info_Operazione!E10-1))</f>
        <v/>
      </c>
      <c r="F15" s="244"/>
      <c r="G15" s="245"/>
    </row>
    <row r="16" spans="3:8" ht="34.5" thickBot="1" x14ac:dyDescent="0.25">
      <c r="C16" s="83" t="s">
        <v>170</v>
      </c>
      <c r="D16" s="84" t="s">
        <v>171</v>
      </c>
      <c r="E16" s="243">
        <f>IF(H6=2,"",IF(AND(Info_Operazione!E7=Elenchi!D7,Info_Operazione!E11&lt;=Elenchi!G7),"",IF(AND(Info_Operazione!E7=Elenchi!D8,Info_Operazione!E11&lt;=Elenchi!G8),"",IF(AND(Info_Operazione!E7=Elenchi!D9,Info_Operazione!E11&lt;=Elenchi!G9),"",IF(AND(Info_Operazione!E7=Elenchi!D10,Info_Operazione!E11&lt;=Elenchi!G10),"",IF(AND(Info_Operazione!E7=Elenchi!D11,Info_Operazione!E11&lt;=Elenchi!G11),"",IF(AND(Info_Operazione!E7=Elenchi!D12,Info_Operazione!E11&lt;=Elenchi!G12),"",IF(AND(Info_Operazione!E7=Elenchi!D13,Info_Operazione!E11&lt;=Elenchi!G13),"",IF(AND(Info_Operazione!E7=Elenchi!D14,Info_Operazione!E11&lt;=Elenchi!G14),"",IF(AND(Info_Operazione!E7=Elenchi!D15,Info_Operazione!E11&lt;=Elenchi!G15),"",IF(AND(Info_Operazione!E7=Elenchi!D16,Info_Operazione!E11&lt;=Elenchi!G16),"",IF(AND(Info_Operazione!E7=Elenchi!D17,Info_Operazione!E11&lt;=Elenchi!G17),"",(E11-E10)))))))))))))</f>
        <v>0</v>
      </c>
      <c r="F16" s="244"/>
      <c r="G16" s="245"/>
    </row>
    <row r="17" spans="3:7" hidden="1" x14ac:dyDescent="0.2">
      <c r="C17" s="83"/>
      <c r="D17" s="84"/>
      <c r="E17" s="246" t="str">
        <f>IF(E16="","",IF(E16&gt;0,(E15-E16+1),""))</f>
        <v/>
      </c>
      <c r="F17" s="247"/>
      <c r="G17" s="247"/>
    </row>
    <row r="18" spans="3:7" x14ac:dyDescent="0.2">
      <c r="C18" s="79" t="s">
        <v>16</v>
      </c>
      <c r="D18" s="80" t="s">
        <v>44</v>
      </c>
      <c r="E18" s="202"/>
      <c r="F18" s="197"/>
      <c r="G18" s="198"/>
    </row>
    <row r="19" spans="3:7" x14ac:dyDescent="0.2">
      <c r="C19" s="218" t="s">
        <v>17</v>
      </c>
      <c r="D19" s="220" t="s">
        <v>45</v>
      </c>
      <c r="E19" s="202"/>
      <c r="F19" s="197"/>
      <c r="G19" s="198"/>
    </row>
    <row r="20" spans="3:7" x14ac:dyDescent="0.2">
      <c r="C20" s="219"/>
      <c r="D20" s="221"/>
      <c r="E20" s="202" t="s">
        <v>53</v>
      </c>
      <c r="F20" s="197"/>
      <c r="G20" s="198"/>
    </row>
    <row r="21" spans="3:7" x14ac:dyDescent="0.2">
      <c r="C21" s="218" t="s">
        <v>18</v>
      </c>
      <c r="D21" s="220" t="s">
        <v>52</v>
      </c>
      <c r="E21" s="202"/>
      <c r="F21" s="197"/>
      <c r="G21" s="198"/>
    </row>
    <row r="22" spans="3:7" x14ac:dyDescent="0.2">
      <c r="C22" s="219"/>
      <c r="D22" s="221"/>
      <c r="E22" s="202" t="s">
        <v>54</v>
      </c>
      <c r="F22" s="197"/>
      <c r="G22" s="198"/>
    </row>
    <row r="23" spans="3:7" x14ac:dyDescent="0.2">
      <c r="C23" s="79" t="s">
        <v>19</v>
      </c>
      <c r="D23" s="80" t="s">
        <v>58</v>
      </c>
      <c r="E23" s="202"/>
      <c r="F23" s="197"/>
      <c r="G23" s="198"/>
    </row>
    <row r="24" spans="3:7" x14ac:dyDescent="0.2">
      <c r="C24" s="79" t="s">
        <v>20</v>
      </c>
      <c r="D24" s="80" t="s">
        <v>59</v>
      </c>
      <c r="E24" s="202"/>
      <c r="F24" s="197"/>
      <c r="G24" s="198"/>
    </row>
    <row r="25" spans="3:7" x14ac:dyDescent="0.2">
      <c r="C25" s="79" t="s">
        <v>21</v>
      </c>
      <c r="D25" s="80" t="s">
        <v>60</v>
      </c>
      <c r="E25" s="202"/>
      <c r="F25" s="197"/>
      <c r="G25" s="198"/>
    </row>
    <row r="26" spans="3:7" ht="12" thickBot="1" x14ac:dyDescent="0.25">
      <c r="C26" s="85" t="s">
        <v>22</v>
      </c>
      <c r="D26" s="86" t="s">
        <v>61</v>
      </c>
      <c r="E26" s="224"/>
      <c r="F26" s="225"/>
      <c r="G26" s="226"/>
    </row>
    <row r="27" spans="3:7" ht="12" thickBot="1" x14ac:dyDescent="0.25">
      <c r="C27" s="195"/>
      <c r="D27" s="195"/>
      <c r="E27" s="195"/>
      <c r="F27" s="195"/>
      <c r="G27" s="195"/>
    </row>
    <row r="28" spans="3:7" x14ac:dyDescent="0.2">
      <c r="C28" s="87" t="s">
        <v>62</v>
      </c>
      <c r="D28" s="88" t="s">
        <v>68</v>
      </c>
      <c r="E28" s="212"/>
      <c r="F28" s="213"/>
      <c r="G28" s="214"/>
    </row>
    <row r="29" spans="3:7" x14ac:dyDescent="0.2">
      <c r="C29" s="89" t="s">
        <v>63</v>
      </c>
      <c r="D29" s="90" t="s">
        <v>69</v>
      </c>
      <c r="E29" s="202"/>
      <c r="F29" s="197"/>
      <c r="G29" s="198"/>
    </row>
    <row r="30" spans="3:7" x14ac:dyDescent="0.2">
      <c r="C30" s="206" t="s">
        <v>64</v>
      </c>
      <c r="D30" s="208" t="s">
        <v>70</v>
      </c>
      <c r="E30" s="215">
        <v>1</v>
      </c>
      <c r="F30" s="93" t="s">
        <v>71</v>
      </c>
      <c r="G30" s="5"/>
    </row>
    <row r="31" spans="3:7" x14ac:dyDescent="0.2">
      <c r="C31" s="207"/>
      <c r="D31" s="209"/>
      <c r="E31" s="216"/>
      <c r="F31" s="93" t="s">
        <v>72</v>
      </c>
      <c r="G31" s="5"/>
    </row>
    <row r="32" spans="3:7" x14ac:dyDescent="0.2">
      <c r="C32" s="207"/>
      <c r="D32" s="209"/>
      <c r="E32" s="217"/>
      <c r="F32" s="93" t="s">
        <v>73</v>
      </c>
      <c r="G32" s="5"/>
    </row>
    <row r="33" spans="3:7" x14ac:dyDescent="0.2">
      <c r="C33" s="207"/>
      <c r="D33" s="209"/>
      <c r="E33" s="215">
        <v>2</v>
      </c>
      <c r="F33" s="93" t="s">
        <v>71</v>
      </c>
      <c r="G33" s="5"/>
    </row>
    <row r="34" spans="3:7" x14ac:dyDescent="0.2">
      <c r="C34" s="207"/>
      <c r="D34" s="209"/>
      <c r="E34" s="216"/>
      <c r="F34" s="93" t="s">
        <v>72</v>
      </c>
      <c r="G34" s="5"/>
    </row>
    <row r="35" spans="3:7" x14ac:dyDescent="0.2">
      <c r="C35" s="207"/>
      <c r="D35" s="209"/>
      <c r="E35" s="217"/>
      <c r="F35" s="93" t="s">
        <v>73</v>
      </c>
      <c r="G35" s="5"/>
    </row>
    <row r="36" spans="3:7" x14ac:dyDescent="0.2">
      <c r="C36" s="207"/>
      <c r="D36" s="209"/>
      <c r="E36" s="215">
        <v>3</v>
      </c>
      <c r="F36" s="93" t="s">
        <v>71</v>
      </c>
      <c r="G36" s="5"/>
    </row>
    <row r="37" spans="3:7" x14ac:dyDescent="0.2">
      <c r="C37" s="207"/>
      <c r="D37" s="209"/>
      <c r="E37" s="216"/>
      <c r="F37" s="93" t="s">
        <v>72</v>
      </c>
      <c r="G37" s="5"/>
    </row>
    <row r="38" spans="3:7" x14ac:dyDescent="0.2">
      <c r="C38" s="207"/>
      <c r="D38" s="209"/>
      <c r="E38" s="217"/>
      <c r="F38" s="93" t="s">
        <v>73</v>
      </c>
      <c r="G38" s="5"/>
    </row>
    <row r="39" spans="3:7" x14ac:dyDescent="0.2">
      <c r="C39" s="207"/>
      <c r="D39" s="209"/>
      <c r="E39" s="215">
        <v>4</v>
      </c>
      <c r="F39" s="93" t="s">
        <v>71</v>
      </c>
      <c r="G39" s="5"/>
    </row>
    <row r="40" spans="3:7" x14ac:dyDescent="0.2">
      <c r="C40" s="207"/>
      <c r="D40" s="209"/>
      <c r="E40" s="216"/>
      <c r="F40" s="93" t="s">
        <v>72</v>
      </c>
      <c r="G40" s="5"/>
    </row>
    <row r="41" spans="3:7" x14ac:dyDescent="0.2">
      <c r="C41" s="207"/>
      <c r="D41" s="209"/>
      <c r="E41" s="217"/>
      <c r="F41" s="93" t="s">
        <v>73</v>
      </c>
      <c r="G41" s="5"/>
    </row>
    <row r="42" spans="3:7" x14ac:dyDescent="0.2">
      <c r="C42" s="207"/>
      <c r="D42" s="209"/>
      <c r="E42" s="215">
        <v>5</v>
      </c>
      <c r="F42" s="93" t="s">
        <v>71</v>
      </c>
      <c r="G42" s="5"/>
    </row>
    <row r="43" spans="3:7" x14ac:dyDescent="0.2">
      <c r="C43" s="207"/>
      <c r="D43" s="209"/>
      <c r="E43" s="216"/>
      <c r="F43" s="93" t="s">
        <v>72</v>
      </c>
      <c r="G43" s="5"/>
    </row>
    <row r="44" spans="3:7" x14ac:dyDescent="0.2">
      <c r="C44" s="222"/>
      <c r="D44" s="223"/>
      <c r="E44" s="217"/>
      <c r="F44" s="93" t="s">
        <v>73</v>
      </c>
      <c r="G44" s="5"/>
    </row>
    <row r="45" spans="3:7" x14ac:dyDescent="0.2">
      <c r="C45" s="89" t="s">
        <v>65</v>
      </c>
      <c r="D45" s="90" t="s">
        <v>74</v>
      </c>
      <c r="E45" s="202"/>
      <c r="F45" s="197"/>
      <c r="G45" s="198"/>
    </row>
    <row r="46" spans="3:7" x14ac:dyDescent="0.2">
      <c r="C46" s="206" t="s">
        <v>66</v>
      </c>
      <c r="D46" s="208" t="s">
        <v>75</v>
      </c>
      <c r="E46" s="210" t="s">
        <v>97</v>
      </c>
      <c r="F46" s="211"/>
      <c r="G46" s="8"/>
    </row>
    <row r="47" spans="3:7" x14ac:dyDescent="0.2">
      <c r="C47" s="207"/>
      <c r="D47" s="209"/>
      <c r="E47" s="210" t="s">
        <v>98</v>
      </c>
      <c r="F47" s="211"/>
      <c r="G47" s="7"/>
    </row>
    <row r="48" spans="3:7" ht="12" thickBot="1" x14ac:dyDescent="0.25">
      <c r="C48" s="91" t="s">
        <v>67</v>
      </c>
      <c r="D48" s="92" t="s">
        <v>143</v>
      </c>
      <c r="E48" s="203">
        <v>0.75</v>
      </c>
      <c r="F48" s="204"/>
      <c r="G48" s="205"/>
    </row>
    <row r="49" spans="3:12" ht="12" thickBot="1" x14ac:dyDescent="0.25">
      <c r="C49" s="195"/>
      <c r="D49" s="195"/>
      <c r="E49" s="195"/>
      <c r="F49" s="195"/>
      <c r="G49" s="195"/>
    </row>
    <row r="50" spans="3:12" x14ac:dyDescent="0.2">
      <c r="C50" s="227" t="s">
        <v>77</v>
      </c>
      <c r="D50" s="228" t="s">
        <v>82</v>
      </c>
      <c r="E50" s="199"/>
      <c r="F50" s="200"/>
      <c r="G50" s="201"/>
    </row>
    <row r="51" spans="3:12" x14ac:dyDescent="0.2">
      <c r="C51" s="222"/>
      <c r="D51" s="229"/>
      <c r="E51" s="196" t="s">
        <v>54</v>
      </c>
      <c r="F51" s="197"/>
      <c r="G51" s="198"/>
    </row>
    <row r="52" spans="3:12" x14ac:dyDescent="0.2">
      <c r="C52" s="249" t="s">
        <v>78</v>
      </c>
      <c r="D52" s="231" t="s">
        <v>83</v>
      </c>
      <c r="E52" s="196"/>
      <c r="F52" s="197"/>
      <c r="G52" s="198"/>
    </row>
    <row r="53" spans="3:12" x14ac:dyDescent="0.2">
      <c r="C53" s="250"/>
      <c r="D53" s="229"/>
      <c r="E53" s="196" t="s">
        <v>54</v>
      </c>
      <c r="F53" s="197"/>
      <c r="G53" s="198"/>
    </row>
    <row r="54" spans="3:12" ht="27.6" customHeight="1" x14ac:dyDescent="0.2">
      <c r="C54" s="89" t="s">
        <v>79</v>
      </c>
      <c r="D54" s="94" t="s">
        <v>84</v>
      </c>
      <c r="E54" s="248" t="s">
        <v>90</v>
      </c>
      <c r="F54" s="180"/>
      <c r="G54" s="181"/>
    </row>
    <row r="55" spans="3:12" x14ac:dyDescent="0.2">
      <c r="C55" s="206" t="s">
        <v>80</v>
      </c>
      <c r="D55" s="231" t="s">
        <v>85</v>
      </c>
      <c r="E55" s="196" t="s">
        <v>99</v>
      </c>
      <c r="F55" s="232"/>
      <c r="G55" s="5"/>
    </row>
    <row r="56" spans="3:12" x14ac:dyDescent="0.2">
      <c r="C56" s="222"/>
      <c r="D56" s="229"/>
      <c r="E56" s="196" t="s">
        <v>100</v>
      </c>
      <c r="F56" s="232"/>
      <c r="G56" s="5"/>
    </row>
    <row r="57" spans="3:12" x14ac:dyDescent="0.2">
      <c r="C57" s="206" t="s">
        <v>81</v>
      </c>
      <c r="D57" s="231" t="s">
        <v>101</v>
      </c>
      <c r="E57" s="196" t="s">
        <v>99</v>
      </c>
      <c r="F57" s="232"/>
      <c r="G57" s="5"/>
    </row>
    <row r="58" spans="3:12" ht="12" thickBot="1" x14ac:dyDescent="0.25">
      <c r="C58" s="233"/>
      <c r="D58" s="234"/>
      <c r="E58" s="235" t="s">
        <v>100</v>
      </c>
      <c r="F58" s="236"/>
      <c r="G58" s="6"/>
    </row>
    <row r="59" spans="3:12" x14ac:dyDescent="0.2">
      <c r="C59" s="75"/>
      <c r="D59" s="76"/>
      <c r="E59" s="76"/>
      <c r="F59" s="76"/>
      <c r="G59" s="76"/>
    </row>
    <row r="60" spans="3:12" x14ac:dyDescent="0.2">
      <c r="C60" s="242" t="s">
        <v>160</v>
      </c>
      <c r="D60" s="242"/>
      <c r="E60" s="242"/>
      <c r="F60" s="242"/>
      <c r="G60" s="242"/>
      <c r="H60"/>
      <c r="I60"/>
      <c r="J60"/>
      <c r="K60"/>
      <c r="L60"/>
    </row>
    <row r="61" spans="3:12" ht="95.1" customHeight="1" x14ac:dyDescent="0.2">
      <c r="C61" s="10">
        <v>1</v>
      </c>
      <c r="D61" s="230" t="s">
        <v>163</v>
      </c>
      <c r="E61" s="230"/>
      <c r="F61" s="230"/>
      <c r="G61" s="230"/>
    </row>
  </sheetData>
  <sheetProtection password="DDB8" sheet="1" objects="1" scenarios="1"/>
  <protectedRanges>
    <protectedRange sqref="E3:G8 E10:G14 E18:G26 E28:E29 G30:G44 E45 G46:G47 E50:G58" name="Intervallo1"/>
  </protectedRanges>
  <mergeCells count="67">
    <mergeCell ref="C1:G2"/>
    <mergeCell ref="E13:G13"/>
    <mergeCell ref="E14:G14"/>
    <mergeCell ref="C60:G60"/>
    <mergeCell ref="E15:G15"/>
    <mergeCell ref="E16:G16"/>
    <mergeCell ref="E17:G17"/>
    <mergeCell ref="E9:G9"/>
    <mergeCell ref="E10:G10"/>
    <mergeCell ref="E11:G11"/>
    <mergeCell ref="E12:G12"/>
    <mergeCell ref="E6:G6"/>
    <mergeCell ref="E54:G54"/>
    <mergeCell ref="C52:C53"/>
    <mergeCell ref="D52:D53"/>
    <mergeCell ref="E53:G53"/>
    <mergeCell ref="D61:G61"/>
    <mergeCell ref="C55:C56"/>
    <mergeCell ref="D55:D56"/>
    <mergeCell ref="E55:F55"/>
    <mergeCell ref="E56:F56"/>
    <mergeCell ref="C57:C58"/>
    <mergeCell ref="D57:D58"/>
    <mergeCell ref="E57:F57"/>
    <mergeCell ref="E58:F58"/>
    <mergeCell ref="E52:G52"/>
    <mergeCell ref="C7:C8"/>
    <mergeCell ref="D7:D8"/>
    <mergeCell ref="C19:C20"/>
    <mergeCell ref="D19:D20"/>
    <mergeCell ref="C21:C22"/>
    <mergeCell ref="D21:D22"/>
    <mergeCell ref="E23:G23"/>
    <mergeCell ref="E22:G22"/>
    <mergeCell ref="E21:G21"/>
    <mergeCell ref="E20:G20"/>
    <mergeCell ref="C30:C44"/>
    <mergeCell ref="D30:D44"/>
    <mergeCell ref="E26:G26"/>
    <mergeCell ref="C50:C51"/>
    <mergeCell ref="D50:D51"/>
    <mergeCell ref="E3:G3"/>
    <mergeCell ref="E42:E44"/>
    <mergeCell ref="E39:E41"/>
    <mergeCell ref="E36:E38"/>
    <mergeCell ref="E33:E35"/>
    <mergeCell ref="E30:E32"/>
    <mergeCell ref="E28:G28"/>
    <mergeCell ref="E29:G29"/>
    <mergeCell ref="E19:G19"/>
    <mergeCell ref="E18:G18"/>
    <mergeCell ref="E8:G8"/>
    <mergeCell ref="E7:G7"/>
    <mergeCell ref="E5:G5"/>
    <mergeCell ref="E4:G4"/>
    <mergeCell ref="E25:G25"/>
    <mergeCell ref="E24:G24"/>
    <mergeCell ref="C27:G27"/>
    <mergeCell ref="C49:G49"/>
    <mergeCell ref="E51:G51"/>
    <mergeCell ref="E50:G50"/>
    <mergeCell ref="E45:G45"/>
    <mergeCell ref="E48:G48"/>
    <mergeCell ref="C46:C47"/>
    <mergeCell ref="D46:D47"/>
    <mergeCell ref="E47:F47"/>
    <mergeCell ref="E46:F46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Input non valido" error="Selezionare una delle opzioni in elenco">
          <x14:formula1>
            <xm:f>Elenchi!$D$7:$D$17</xm:f>
          </x14:formula1>
          <xm:sqref>E7</xm:sqref>
        </x14:dataValidation>
        <x14:dataValidation type="list" allowBlank="1" showInputMessage="1" showErrorMessage="1" errorTitle="Input non valido" error="Selezionare una delle opzioni in elenco">
          <x14:formula1>
            <xm:f>Elenchi!$D$20:$D$25</xm:f>
          </x14:formula1>
          <xm:sqref>E19</xm:sqref>
        </x14:dataValidation>
        <x14:dataValidation type="list" allowBlank="1" showInputMessage="1" showErrorMessage="1" errorTitle="Input non valido" error="Selezionare una delle opzioni in elenco">
          <x14:formula1>
            <xm:f>Elenchi!$D$28:$D$30</xm:f>
          </x14:formula1>
          <xm:sqref>E21</xm:sqref>
        </x14:dataValidation>
        <x14:dataValidation type="list" allowBlank="1" showInputMessage="1" showErrorMessage="1" errorTitle="Input non valido" error="Selezionare una dell opzioni in elenco">
          <x14:formula1>
            <xm:f>Elenchi!$D$45:$D$48</xm:f>
          </x14:formula1>
          <xm:sqref>E50:G50</xm:sqref>
        </x14:dataValidation>
        <x14:dataValidation type="list" allowBlank="1" showInputMessage="1" showErrorMessage="1" errorTitle="Input non valido" error="Utilizzare le opzioni disponibili">
          <x14:formula1>
            <xm:f>Elenchi!$D$52:$D$58</xm:f>
          </x14:formula1>
          <xm:sqref>E52:G52</xm:sqref>
        </x14:dataValidation>
        <x14:dataValidation type="list" allowBlank="1" showInputMessage="1" showErrorMessage="1" errorTitle="Input non valido" error="Selezionare le opzioni disponibili">
          <x14:formula1>
            <xm:f>Elenchi!$B$7:$B$8</xm:f>
          </x14:formula1>
          <xm:sqref>E6:G6</xm:sqref>
        </x14:dataValidation>
        <x14:dataValidation type="list" allowBlank="1" showInputMessage="1" showErrorMessage="1" errorTitle="Input non valido" error="Selezionare tra le opzioni disponibili">
          <x14:formula1>
            <xm:f>Elenchi!$D$33:$D$42</xm:f>
          </x14:formula1>
          <xm:sqref>E12:G12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C5:N31"/>
  <sheetViews>
    <sheetView showGridLines="0" view="pageBreakPreview" topLeftCell="A7" zoomScaleNormal="100" zoomScaleSheetLayoutView="100" workbookViewId="0">
      <selection activeCell="J15" sqref="J15"/>
    </sheetView>
  </sheetViews>
  <sheetFormatPr defaultRowHeight="11.25" x14ac:dyDescent="0.2"/>
  <cols>
    <col min="4" max="9" width="12.83203125" customWidth="1"/>
    <col min="10" max="11" width="13.33203125" customWidth="1"/>
    <col min="12" max="12" width="12.83203125" customWidth="1"/>
  </cols>
  <sheetData>
    <row r="5" spans="3:14" ht="12.95" customHeight="1" x14ac:dyDescent="0.2">
      <c r="C5" s="237" t="s">
        <v>154</v>
      </c>
      <c r="D5" s="237"/>
      <c r="E5" s="237"/>
      <c r="F5" s="237"/>
      <c r="G5" s="237"/>
      <c r="H5" s="237"/>
      <c r="I5" s="237"/>
      <c r="J5" s="237"/>
      <c r="K5" s="237"/>
      <c r="L5" s="237"/>
    </row>
    <row r="6" spans="3:14" ht="12" thickBot="1" x14ac:dyDescent="0.25">
      <c r="C6" s="238"/>
      <c r="D6" s="238"/>
      <c r="E6" s="238"/>
      <c r="F6" s="238"/>
      <c r="G6" s="238"/>
      <c r="H6" s="238"/>
      <c r="I6" s="238"/>
      <c r="J6" s="238"/>
      <c r="K6" s="238"/>
      <c r="L6" s="238"/>
    </row>
    <row r="7" spans="3:14" ht="34.5" thickBot="1" x14ac:dyDescent="0.25">
      <c r="C7" s="252" t="s">
        <v>104</v>
      </c>
      <c r="D7" s="43" t="s">
        <v>105</v>
      </c>
      <c r="E7" s="44" t="s">
        <v>109</v>
      </c>
      <c r="F7" s="44" t="s">
        <v>106</v>
      </c>
      <c r="G7" s="44" t="s">
        <v>107</v>
      </c>
      <c r="H7" s="44" t="s">
        <v>133</v>
      </c>
      <c r="I7" s="44" t="s">
        <v>108</v>
      </c>
      <c r="J7" s="44" t="s">
        <v>112</v>
      </c>
      <c r="K7" s="44" t="s">
        <v>111</v>
      </c>
      <c r="L7" s="45" t="s">
        <v>113</v>
      </c>
      <c r="M7" s="11"/>
      <c r="N7" s="11"/>
    </row>
    <row r="8" spans="3:14" ht="12" thickBot="1" x14ac:dyDescent="0.25">
      <c r="C8" s="253"/>
      <c r="D8" s="39">
        <v>1</v>
      </c>
      <c r="E8" s="40">
        <v>2</v>
      </c>
      <c r="F8" s="18">
        <v>3</v>
      </c>
      <c r="G8" s="18">
        <v>4</v>
      </c>
      <c r="H8" s="18">
        <v>5</v>
      </c>
      <c r="I8" s="18">
        <v>6</v>
      </c>
      <c r="J8" s="18" t="s">
        <v>110</v>
      </c>
      <c r="K8" s="18">
        <v>8</v>
      </c>
      <c r="L8" s="20" t="s">
        <v>114</v>
      </c>
      <c r="M8" s="11"/>
      <c r="N8" s="11"/>
    </row>
    <row r="9" spans="3:14" x14ac:dyDescent="0.2">
      <c r="C9" s="144">
        <f>+Info_Operazione!E13</f>
        <v>0</v>
      </c>
      <c r="D9" s="12"/>
      <c r="E9" s="13"/>
      <c r="F9" s="13"/>
      <c r="G9" s="13"/>
      <c r="H9" s="13"/>
      <c r="I9" s="13"/>
      <c r="J9" s="46">
        <f>SUM(D9:I9)</f>
        <v>0</v>
      </c>
      <c r="K9" s="13"/>
      <c r="L9" s="48">
        <f>J9+K9</f>
        <v>0</v>
      </c>
    </row>
    <row r="10" spans="3:14" x14ac:dyDescent="0.2">
      <c r="C10" s="145">
        <f>+C9+1</f>
        <v>1</v>
      </c>
      <c r="D10" s="14"/>
      <c r="E10" s="15"/>
      <c r="F10" s="15"/>
      <c r="G10" s="15"/>
      <c r="H10" s="15"/>
      <c r="I10" s="15"/>
      <c r="J10" s="47">
        <f t="shared" ref="J10:J17" si="0">SUM(D10:I10)</f>
        <v>0</v>
      </c>
      <c r="K10" s="15"/>
      <c r="L10" s="49">
        <f t="shared" ref="L10:L17" si="1">J10+K10</f>
        <v>0</v>
      </c>
    </row>
    <row r="11" spans="3:14" x14ac:dyDescent="0.2">
      <c r="C11" s="145">
        <f t="shared" ref="C11:C23" si="2">+C10+1</f>
        <v>2</v>
      </c>
      <c r="D11" s="14"/>
      <c r="E11" s="15"/>
      <c r="F11" s="15"/>
      <c r="G11" s="15"/>
      <c r="H11" s="15"/>
      <c r="I11" s="15"/>
      <c r="J11" s="47">
        <f t="shared" si="0"/>
        <v>0</v>
      </c>
      <c r="K11" s="15"/>
      <c r="L11" s="49">
        <f t="shared" si="1"/>
        <v>0</v>
      </c>
    </row>
    <row r="12" spans="3:14" x14ac:dyDescent="0.2">
      <c r="C12" s="145">
        <f t="shared" si="2"/>
        <v>3</v>
      </c>
      <c r="D12" s="14"/>
      <c r="E12" s="15"/>
      <c r="F12" s="15"/>
      <c r="G12" s="15"/>
      <c r="H12" s="15"/>
      <c r="I12" s="15"/>
      <c r="J12" s="47">
        <f t="shared" si="0"/>
        <v>0</v>
      </c>
      <c r="K12" s="15"/>
      <c r="L12" s="49">
        <f t="shared" si="1"/>
        <v>0</v>
      </c>
    </row>
    <row r="13" spans="3:14" x14ac:dyDescent="0.2">
      <c r="C13" s="145">
        <f t="shared" si="2"/>
        <v>4</v>
      </c>
      <c r="D13" s="14"/>
      <c r="E13" s="15"/>
      <c r="F13" s="15"/>
      <c r="G13" s="15"/>
      <c r="H13" s="15"/>
      <c r="I13" s="15"/>
      <c r="J13" s="47">
        <f t="shared" si="0"/>
        <v>0</v>
      </c>
      <c r="K13" s="15"/>
      <c r="L13" s="49">
        <f t="shared" si="1"/>
        <v>0</v>
      </c>
    </row>
    <row r="14" spans="3:14" x14ac:dyDescent="0.2">
      <c r="C14" s="145">
        <f t="shared" si="2"/>
        <v>5</v>
      </c>
      <c r="D14" s="14"/>
      <c r="E14" s="15"/>
      <c r="F14" s="15"/>
      <c r="G14" s="15"/>
      <c r="H14" s="15"/>
      <c r="I14" s="15"/>
      <c r="J14" s="47">
        <f t="shared" si="0"/>
        <v>0</v>
      </c>
      <c r="K14" s="15"/>
      <c r="L14" s="49">
        <f t="shared" si="1"/>
        <v>0</v>
      </c>
    </row>
    <row r="15" spans="3:14" x14ac:dyDescent="0.2">
      <c r="C15" s="145">
        <f t="shared" si="2"/>
        <v>6</v>
      </c>
      <c r="D15" s="14"/>
      <c r="E15" s="15"/>
      <c r="F15" s="15"/>
      <c r="G15" s="15"/>
      <c r="H15" s="15"/>
      <c r="I15" s="15"/>
      <c r="J15" s="47">
        <f t="shared" si="0"/>
        <v>0</v>
      </c>
      <c r="K15" s="15"/>
      <c r="L15" s="49">
        <f t="shared" si="1"/>
        <v>0</v>
      </c>
    </row>
    <row r="16" spans="3:14" x14ac:dyDescent="0.2">
      <c r="C16" s="145">
        <f t="shared" si="2"/>
        <v>7</v>
      </c>
      <c r="D16" s="14"/>
      <c r="E16" s="15"/>
      <c r="F16" s="15"/>
      <c r="G16" s="15"/>
      <c r="H16" s="15"/>
      <c r="I16" s="15"/>
      <c r="J16" s="47">
        <f t="shared" si="0"/>
        <v>0</v>
      </c>
      <c r="K16" s="15"/>
      <c r="L16" s="49">
        <f t="shared" si="1"/>
        <v>0</v>
      </c>
    </row>
    <row r="17" spans="3:12" x14ac:dyDescent="0.2">
      <c r="C17" s="145">
        <f t="shared" si="2"/>
        <v>8</v>
      </c>
      <c r="D17" s="14"/>
      <c r="E17" s="15"/>
      <c r="F17" s="15"/>
      <c r="G17" s="15"/>
      <c r="H17" s="15"/>
      <c r="I17" s="15"/>
      <c r="J17" s="47">
        <f t="shared" si="0"/>
        <v>0</v>
      </c>
      <c r="K17" s="15"/>
      <c r="L17" s="49">
        <f t="shared" si="1"/>
        <v>0</v>
      </c>
    </row>
    <row r="18" spans="3:12" x14ac:dyDescent="0.2">
      <c r="C18" s="145">
        <f t="shared" si="2"/>
        <v>9</v>
      </c>
      <c r="D18" s="69"/>
      <c r="E18" s="70"/>
      <c r="F18" s="70"/>
      <c r="G18" s="70"/>
      <c r="H18" s="70"/>
      <c r="I18" s="70"/>
      <c r="J18" s="47">
        <f t="shared" ref="J18:J23" si="3">SUM(D18:I18)</f>
        <v>0</v>
      </c>
      <c r="K18" s="15"/>
      <c r="L18" s="49">
        <f t="shared" ref="L18:L23" si="4">J18+K18</f>
        <v>0</v>
      </c>
    </row>
    <row r="19" spans="3:12" x14ac:dyDescent="0.2">
      <c r="C19" s="145">
        <f t="shared" si="2"/>
        <v>10</v>
      </c>
      <c r="D19" s="69"/>
      <c r="E19" s="70"/>
      <c r="F19" s="70"/>
      <c r="G19" s="70"/>
      <c r="H19" s="70"/>
      <c r="I19" s="70"/>
      <c r="J19" s="47">
        <f t="shared" si="3"/>
        <v>0</v>
      </c>
      <c r="K19" s="15"/>
      <c r="L19" s="49">
        <f t="shared" si="4"/>
        <v>0</v>
      </c>
    </row>
    <row r="20" spans="3:12" x14ac:dyDescent="0.2">
      <c r="C20" s="145">
        <f t="shared" si="2"/>
        <v>11</v>
      </c>
      <c r="D20" s="69"/>
      <c r="E20" s="70"/>
      <c r="F20" s="70"/>
      <c r="G20" s="70"/>
      <c r="H20" s="70"/>
      <c r="I20" s="70"/>
      <c r="J20" s="47">
        <f t="shared" si="3"/>
        <v>0</v>
      </c>
      <c r="K20" s="15"/>
      <c r="L20" s="49">
        <f t="shared" si="4"/>
        <v>0</v>
      </c>
    </row>
    <row r="21" spans="3:12" x14ac:dyDescent="0.2">
      <c r="C21" s="145">
        <f t="shared" si="2"/>
        <v>12</v>
      </c>
      <c r="D21" s="69"/>
      <c r="E21" s="70"/>
      <c r="F21" s="70"/>
      <c r="G21" s="70"/>
      <c r="H21" s="70"/>
      <c r="I21" s="70"/>
      <c r="J21" s="47">
        <f t="shared" si="3"/>
        <v>0</v>
      </c>
      <c r="K21" s="15"/>
      <c r="L21" s="49">
        <f t="shared" si="4"/>
        <v>0</v>
      </c>
    </row>
    <row r="22" spans="3:12" x14ac:dyDescent="0.2">
      <c r="C22" s="145">
        <f t="shared" si="2"/>
        <v>13</v>
      </c>
      <c r="D22" s="69"/>
      <c r="E22" s="70"/>
      <c r="F22" s="70"/>
      <c r="G22" s="70"/>
      <c r="H22" s="70"/>
      <c r="I22" s="70"/>
      <c r="J22" s="47">
        <f t="shared" si="3"/>
        <v>0</v>
      </c>
      <c r="K22" s="15"/>
      <c r="L22" s="49">
        <f t="shared" si="4"/>
        <v>0</v>
      </c>
    </row>
    <row r="23" spans="3:12" ht="12" thickBot="1" x14ac:dyDescent="0.25">
      <c r="C23" s="145">
        <f t="shared" si="2"/>
        <v>14</v>
      </c>
      <c r="D23" s="69"/>
      <c r="E23" s="70"/>
      <c r="F23" s="70"/>
      <c r="G23" s="70"/>
      <c r="H23" s="70"/>
      <c r="I23" s="70"/>
      <c r="J23" s="47">
        <f t="shared" si="3"/>
        <v>0</v>
      </c>
      <c r="K23" s="15"/>
      <c r="L23" s="49">
        <f t="shared" si="4"/>
        <v>0</v>
      </c>
    </row>
    <row r="24" spans="3:12" ht="12" thickBot="1" x14ac:dyDescent="0.25">
      <c r="C24" s="41" t="s">
        <v>115</v>
      </c>
      <c r="D24" s="42">
        <f t="shared" ref="D24:L24" si="5">SUM(D9:D23)</f>
        <v>0</v>
      </c>
      <c r="E24" s="19">
        <f t="shared" si="5"/>
        <v>0</v>
      </c>
      <c r="F24" s="19">
        <f t="shared" si="5"/>
        <v>0</v>
      </c>
      <c r="G24" s="19">
        <f t="shared" si="5"/>
        <v>0</v>
      </c>
      <c r="H24" s="19">
        <f t="shared" si="5"/>
        <v>0</v>
      </c>
      <c r="I24" s="19">
        <f t="shared" si="5"/>
        <v>0</v>
      </c>
      <c r="J24" s="19">
        <f t="shared" si="5"/>
        <v>0</v>
      </c>
      <c r="K24" s="19">
        <f t="shared" si="5"/>
        <v>0</v>
      </c>
      <c r="L24" s="24">
        <f t="shared" si="5"/>
        <v>0</v>
      </c>
    </row>
    <row r="27" spans="3:12" x14ac:dyDescent="0.2">
      <c r="C27" s="242" t="s">
        <v>160</v>
      </c>
      <c r="D27" s="242"/>
      <c r="E27" s="242"/>
      <c r="F27" s="242"/>
      <c r="G27" s="242"/>
      <c r="H27" s="242"/>
      <c r="I27" s="242"/>
      <c r="J27" s="242"/>
      <c r="K27" s="242"/>
      <c r="L27" s="242"/>
    </row>
    <row r="28" spans="3:12" ht="5.0999999999999996" customHeight="1" x14ac:dyDescent="0.2"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3:12" ht="45" customHeight="1" x14ac:dyDescent="0.2">
      <c r="C29" s="72">
        <v>1</v>
      </c>
      <c r="D29" s="251" t="s">
        <v>161</v>
      </c>
      <c r="E29" s="251"/>
      <c r="F29" s="251"/>
      <c r="G29" s="251"/>
      <c r="H29" s="251"/>
      <c r="I29" s="251"/>
      <c r="J29" s="251"/>
      <c r="K29" s="251"/>
      <c r="L29" s="251"/>
    </row>
    <row r="30" spans="3:12" ht="84.95" customHeight="1" x14ac:dyDescent="0.2">
      <c r="C30" s="72">
        <v>2</v>
      </c>
      <c r="D30" s="251" t="s">
        <v>162</v>
      </c>
      <c r="E30" s="251"/>
      <c r="F30" s="251"/>
      <c r="G30" s="251"/>
      <c r="H30" s="251"/>
      <c r="I30" s="251"/>
      <c r="J30" s="251"/>
      <c r="K30" s="251"/>
      <c r="L30" s="251"/>
    </row>
    <row r="31" spans="3:12" x14ac:dyDescent="0.2">
      <c r="C31" s="72"/>
      <c r="D31" s="251"/>
      <c r="E31" s="251"/>
      <c r="F31" s="251"/>
      <c r="G31" s="251"/>
      <c r="H31" s="251"/>
      <c r="I31" s="251"/>
      <c r="J31" s="251"/>
      <c r="K31" s="251"/>
      <c r="L31" s="251"/>
    </row>
  </sheetData>
  <sheetProtection password="DDB8" sheet="1" objects="1" scenarios="1"/>
  <protectedRanges>
    <protectedRange sqref="D9:I23 K9:K23" name="Intervallo1"/>
  </protectedRanges>
  <mergeCells count="6">
    <mergeCell ref="C5:L6"/>
    <mergeCell ref="D29:L29"/>
    <mergeCell ref="D30:L30"/>
    <mergeCell ref="D31:L31"/>
    <mergeCell ref="C27:L27"/>
    <mergeCell ref="C7:C8"/>
  </mergeCells>
  <printOptions horizontalCentered="1" verticalCentered="1"/>
  <pageMargins left="0.11811023622047245" right="0.11811023622047245" top="0.15748031496062992" bottom="0.15748031496062992" header="0.19685039370078741" footer="0.31496062992125984"/>
  <pageSetup paperSize="9" scale="140" orientation="landscape" r:id="rId1"/>
  <ignoredErrors>
    <ignoredError sqref="D24:L24 J9" formulaRange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C850D38-9C6D-4DA9-99C1-08C36C8DF8FD}">
            <xm:f>IF(C9=Info_Operazione!$E$14,TRUE)</xm:f>
            <x14:dxf>
              <font>
                <b/>
                <i val="0"/>
                <color rgb="FFFFFF00"/>
              </font>
              <fill>
                <patternFill>
                  <bgColor rgb="FF006600"/>
                </patternFill>
              </fill>
            </x14:dxf>
          </x14:cfRule>
          <x14:cfRule type="expression" priority="2" id="{D6CD1BDE-CD37-42A1-A8A6-8A282D78D9A8}">
            <xm:f>IF(C9=Info_Operazione!$E$13,"vero")</xm:f>
            <x14:dxf>
              <font>
                <b/>
                <i val="0"/>
                <color rgb="FFFFFFFF"/>
              </font>
              <fill>
                <patternFill>
                  <bgColor theme="4" tint="-0.499984740745262"/>
                </patternFill>
              </fill>
            </x14:dxf>
          </x14:cfRule>
          <xm:sqref>C9:C23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C4:U63"/>
  <sheetViews>
    <sheetView showGridLines="0" view="pageBreakPreview" topLeftCell="A4" zoomScale="75" zoomScaleNormal="100" zoomScaleSheetLayoutView="75" workbookViewId="0">
      <selection activeCell="Q8" sqref="Q8"/>
    </sheetView>
  </sheetViews>
  <sheetFormatPr defaultRowHeight="11.25" x14ac:dyDescent="0.2"/>
  <cols>
    <col min="3" max="3" width="14.83203125" customWidth="1"/>
    <col min="4" max="8" width="12.83203125" customWidth="1"/>
    <col min="9" max="9" width="14.83203125" customWidth="1"/>
    <col min="10" max="10" width="16.6640625" customWidth="1"/>
    <col min="11" max="11" width="20.5" customWidth="1"/>
    <col min="12" max="12" width="3.83203125" customWidth="1"/>
    <col min="13" max="13" width="16" customWidth="1"/>
    <col min="14" max="14" width="12.83203125" customWidth="1"/>
    <col min="15" max="15" width="14.6640625" customWidth="1"/>
    <col min="16" max="16" width="12.83203125" customWidth="1"/>
    <col min="17" max="17" width="14.83203125" customWidth="1"/>
    <col min="18" max="20" width="12.83203125" customWidth="1"/>
    <col min="21" max="21" width="15" customWidth="1"/>
  </cols>
  <sheetData>
    <row r="4" spans="3:21" ht="12.95" customHeight="1" x14ac:dyDescent="0.2">
      <c r="C4" s="237" t="s">
        <v>136</v>
      </c>
      <c r="D4" s="237"/>
      <c r="E4" s="237"/>
      <c r="F4" s="237"/>
      <c r="G4" s="237"/>
      <c r="H4" s="237"/>
      <c r="I4" s="237"/>
      <c r="J4" s="237"/>
      <c r="K4" s="237"/>
      <c r="M4" s="237" t="s">
        <v>137</v>
      </c>
      <c r="N4" s="237"/>
      <c r="O4" s="237"/>
      <c r="P4" s="237"/>
      <c r="Q4" s="237"/>
      <c r="R4" s="237"/>
      <c r="S4" s="237"/>
      <c r="T4" s="237"/>
      <c r="U4" s="237"/>
    </row>
    <row r="5" spans="3:21" ht="12" thickBot="1" x14ac:dyDescent="0.25">
      <c r="C5" s="238"/>
      <c r="D5" s="238"/>
      <c r="E5" s="238"/>
      <c r="F5" s="238"/>
      <c r="G5" s="238"/>
      <c r="H5" s="238"/>
      <c r="I5" s="238"/>
      <c r="J5" s="238"/>
      <c r="K5" s="238"/>
      <c r="M5" s="238"/>
      <c r="N5" s="238"/>
      <c r="O5" s="238"/>
      <c r="P5" s="238"/>
      <c r="Q5" s="238"/>
      <c r="R5" s="238"/>
      <c r="S5" s="238"/>
      <c r="T5" s="238"/>
      <c r="U5" s="238"/>
    </row>
    <row r="6" spans="3:21" ht="68.25" thickBot="1" x14ac:dyDescent="0.25">
      <c r="C6" s="254" t="s">
        <v>104</v>
      </c>
      <c r="D6" s="32" t="s">
        <v>116</v>
      </c>
      <c r="E6" s="33" t="s">
        <v>117</v>
      </c>
      <c r="F6" s="33" t="s">
        <v>118</v>
      </c>
      <c r="G6" s="33" t="s">
        <v>119</v>
      </c>
      <c r="H6" s="33" t="s">
        <v>120</v>
      </c>
      <c r="I6" s="34" t="s">
        <v>115</v>
      </c>
      <c r="J6" s="53" t="s">
        <v>134</v>
      </c>
      <c r="K6" s="34" t="s">
        <v>121</v>
      </c>
      <c r="M6" s="254" t="s">
        <v>104</v>
      </c>
      <c r="N6" s="35" t="s">
        <v>144</v>
      </c>
      <c r="O6" s="36" t="s">
        <v>125</v>
      </c>
      <c r="P6" s="36" t="s">
        <v>126</v>
      </c>
      <c r="Q6" s="36" t="s">
        <v>127</v>
      </c>
      <c r="R6" s="36" t="s">
        <v>128</v>
      </c>
      <c r="S6" s="36" t="s">
        <v>129</v>
      </c>
      <c r="T6" s="36" t="s">
        <v>124</v>
      </c>
      <c r="U6" s="34" t="s">
        <v>115</v>
      </c>
    </row>
    <row r="7" spans="3:21" ht="12" thickBot="1" x14ac:dyDescent="0.25">
      <c r="C7" s="255"/>
      <c r="D7" s="54">
        <v>1</v>
      </c>
      <c r="E7" s="55">
        <v>2</v>
      </c>
      <c r="F7" s="55">
        <v>3</v>
      </c>
      <c r="G7" s="55">
        <v>4</v>
      </c>
      <c r="H7" s="55">
        <v>5</v>
      </c>
      <c r="I7" s="56" t="s">
        <v>122</v>
      </c>
      <c r="J7" s="57">
        <v>7</v>
      </c>
      <c r="K7" s="58" t="s">
        <v>157</v>
      </c>
      <c r="M7" s="255"/>
      <c r="N7" s="28">
        <v>1</v>
      </c>
      <c r="O7" s="29">
        <v>2</v>
      </c>
      <c r="P7" s="29">
        <v>3</v>
      </c>
      <c r="Q7" s="29">
        <v>4</v>
      </c>
      <c r="R7" s="29">
        <v>5</v>
      </c>
      <c r="S7" s="29">
        <v>6</v>
      </c>
      <c r="T7" s="29">
        <v>7</v>
      </c>
      <c r="U7" s="30" t="s">
        <v>130</v>
      </c>
    </row>
    <row r="8" spans="3:21" x14ac:dyDescent="0.2">
      <c r="C8" s="113">
        <f>+Info_Operazione!E13</f>
        <v>0</v>
      </c>
      <c r="D8" s="108"/>
      <c r="E8" s="109"/>
      <c r="F8" s="109"/>
      <c r="G8" s="109"/>
      <c r="H8" s="109"/>
      <c r="I8" s="21">
        <f>SUM(D8:H8)</f>
        <v>0</v>
      </c>
      <c r="J8" s="110"/>
      <c r="K8" s="21">
        <f t="shared" ref="K8:K39" si="0">SUM(I8:J8)</f>
        <v>0</v>
      </c>
      <c r="M8" s="113">
        <f>+Info_Operazione!E13</f>
        <v>0</v>
      </c>
      <c r="N8" s="108"/>
      <c r="O8" s="109"/>
      <c r="P8" s="109"/>
      <c r="Q8" s="109"/>
      <c r="R8" s="109"/>
      <c r="S8" s="109"/>
      <c r="T8" s="109"/>
      <c r="U8" s="21">
        <f t="shared" ref="U8:U39" si="1">SUM(N8:T8)</f>
        <v>0</v>
      </c>
    </row>
    <row r="9" spans="3:21" x14ac:dyDescent="0.2">
      <c r="C9" s="114">
        <f>+C8+1</f>
        <v>1</v>
      </c>
      <c r="D9" s="59"/>
      <c r="E9" s="60"/>
      <c r="F9" s="60"/>
      <c r="G9" s="60"/>
      <c r="H9" s="15"/>
      <c r="I9" s="22">
        <f t="shared" ref="I9:I57" si="2">SUM(D9:H9)</f>
        <v>0</v>
      </c>
      <c r="J9" s="61"/>
      <c r="K9" s="22">
        <f t="shared" si="0"/>
        <v>0</v>
      </c>
      <c r="M9" s="114">
        <f>+M8+1</f>
        <v>1</v>
      </c>
      <c r="N9" s="59"/>
      <c r="O9" s="60"/>
      <c r="P9" s="60"/>
      <c r="Q9" s="60"/>
      <c r="R9" s="60"/>
      <c r="S9" s="60"/>
      <c r="T9" s="60"/>
      <c r="U9" s="22">
        <f t="shared" si="1"/>
        <v>0</v>
      </c>
    </row>
    <row r="10" spans="3:21" x14ac:dyDescent="0.2">
      <c r="C10" s="114">
        <f t="shared" ref="C10:C19" si="3">+C9+1</f>
        <v>2</v>
      </c>
      <c r="D10" s="59"/>
      <c r="E10" s="60"/>
      <c r="F10" s="60"/>
      <c r="G10" s="60"/>
      <c r="H10" s="15"/>
      <c r="I10" s="22">
        <f t="shared" si="2"/>
        <v>0</v>
      </c>
      <c r="J10" s="61"/>
      <c r="K10" s="22">
        <f t="shared" si="0"/>
        <v>0</v>
      </c>
      <c r="M10" s="114">
        <f t="shared" ref="M10:M57" si="4">+M9+1</f>
        <v>2</v>
      </c>
      <c r="N10" s="59"/>
      <c r="O10" s="60"/>
      <c r="P10" s="60"/>
      <c r="Q10" s="60"/>
      <c r="R10" s="60"/>
      <c r="S10" s="60"/>
      <c r="T10" s="60"/>
      <c r="U10" s="22">
        <f t="shared" si="1"/>
        <v>0</v>
      </c>
    </row>
    <row r="11" spans="3:21" x14ac:dyDescent="0.2">
      <c r="C11" s="114">
        <f t="shared" si="3"/>
        <v>3</v>
      </c>
      <c r="D11" s="59"/>
      <c r="E11" s="60"/>
      <c r="F11" s="60"/>
      <c r="G11" s="60"/>
      <c r="H11" s="15"/>
      <c r="I11" s="22">
        <f t="shared" si="2"/>
        <v>0</v>
      </c>
      <c r="J11" s="61"/>
      <c r="K11" s="22">
        <f t="shared" si="0"/>
        <v>0</v>
      </c>
      <c r="M11" s="114">
        <f t="shared" si="4"/>
        <v>3</v>
      </c>
      <c r="N11" s="59"/>
      <c r="O11" s="60"/>
      <c r="P11" s="60"/>
      <c r="Q11" s="60"/>
      <c r="R11" s="60"/>
      <c r="S11" s="60"/>
      <c r="T11" s="60"/>
      <c r="U11" s="22">
        <f t="shared" si="1"/>
        <v>0</v>
      </c>
    </row>
    <row r="12" spans="3:21" x14ac:dyDescent="0.2">
      <c r="C12" s="114">
        <f t="shared" si="3"/>
        <v>4</v>
      </c>
      <c r="D12" s="14"/>
      <c r="E12" s="15"/>
      <c r="F12" s="15"/>
      <c r="G12" s="15"/>
      <c r="H12" s="15"/>
      <c r="I12" s="22">
        <f t="shared" si="2"/>
        <v>0</v>
      </c>
      <c r="J12" s="61"/>
      <c r="K12" s="22">
        <f t="shared" si="0"/>
        <v>0</v>
      </c>
      <c r="M12" s="114">
        <f t="shared" si="4"/>
        <v>4</v>
      </c>
      <c r="N12" s="14"/>
      <c r="O12" s="15"/>
      <c r="P12" s="15"/>
      <c r="Q12" s="15"/>
      <c r="R12" s="15"/>
      <c r="S12" s="15"/>
      <c r="T12" s="15"/>
      <c r="U12" s="22">
        <f t="shared" si="1"/>
        <v>0</v>
      </c>
    </row>
    <row r="13" spans="3:21" x14ac:dyDescent="0.2">
      <c r="C13" s="114">
        <f t="shared" si="3"/>
        <v>5</v>
      </c>
      <c r="D13" s="14"/>
      <c r="E13" s="15"/>
      <c r="F13" s="15"/>
      <c r="G13" s="15"/>
      <c r="H13" s="15"/>
      <c r="I13" s="22">
        <f t="shared" si="2"/>
        <v>0</v>
      </c>
      <c r="J13" s="50"/>
      <c r="K13" s="22">
        <f t="shared" si="0"/>
        <v>0</v>
      </c>
      <c r="M13" s="114">
        <f t="shared" si="4"/>
        <v>5</v>
      </c>
      <c r="N13" s="14"/>
      <c r="O13" s="15"/>
      <c r="P13" s="15"/>
      <c r="Q13" s="15"/>
      <c r="R13" s="15"/>
      <c r="S13" s="15"/>
      <c r="T13" s="15"/>
      <c r="U13" s="22">
        <f t="shared" si="1"/>
        <v>0</v>
      </c>
    </row>
    <row r="14" spans="3:21" x14ac:dyDescent="0.2">
      <c r="C14" s="114">
        <f t="shared" si="3"/>
        <v>6</v>
      </c>
      <c r="D14" s="14"/>
      <c r="E14" s="15"/>
      <c r="F14" s="15"/>
      <c r="G14" s="15"/>
      <c r="H14" s="15"/>
      <c r="I14" s="22">
        <f t="shared" si="2"/>
        <v>0</v>
      </c>
      <c r="J14" s="50"/>
      <c r="K14" s="22">
        <f t="shared" si="0"/>
        <v>0</v>
      </c>
      <c r="M14" s="114">
        <f t="shared" si="4"/>
        <v>6</v>
      </c>
      <c r="N14" s="14"/>
      <c r="O14" s="15"/>
      <c r="P14" s="15"/>
      <c r="Q14" s="15"/>
      <c r="R14" s="15"/>
      <c r="S14" s="15"/>
      <c r="T14" s="15"/>
      <c r="U14" s="22">
        <f t="shared" si="1"/>
        <v>0</v>
      </c>
    </row>
    <row r="15" spans="3:21" x14ac:dyDescent="0.2">
      <c r="C15" s="114">
        <f t="shared" si="3"/>
        <v>7</v>
      </c>
      <c r="D15" s="14"/>
      <c r="E15" s="15"/>
      <c r="F15" s="15"/>
      <c r="G15" s="15"/>
      <c r="H15" s="15"/>
      <c r="I15" s="22">
        <f t="shared" si="2"/>
        <v>0</v>
      </c>
      <c r="J15" s="50"/>
      <c r="K15" s="22">
        <f t="shared" si="0"/>
        <v>0</v>
      </c>
      <c r="M15" s="114">
        <f t="shared" si="4"/>
        <v>7</v>
      </c>
      <c r="N15" s="14"/>
      <c r="O15" s="15"/>
      <c r="P15" s="15"/>
      <c r="Q15" s="15"/>
      <c r="R15" s="15"/>
      <c r="S15" s="15"/>
      <c r="T15" s="15"/>
      <c r="U15" s="22">
        <f t="shared" si="1"/>
        <v>0</v>
      </c>
    </row>
    <row r="16" spans="3:21" x14ac:dyDescent="0.2">
      <c r="C16" s="114">
        <f t="shared" si="3"/>
        <v>8</v>
      </c>
      <c r="D16" s="14"/>
      <c r="E16" s="15"/>
      <c r="F16" s="15"/>
      <c r="G16" s="15"/>
      <c r="H16" s="15"/>
      <c r="I16" s="22">
        <f t="shared" si="2"/>
        <v>0</v>
      </c>
      <c r="J16" s="50"/>
      <c r="K16" s="22">
        <f t="shared" si="0"/>
        <v>0</v>
      </c>
      <c r="M16" s="114">
        <f t="shared" si="4"/>
        <v>8</v>
      </c>
      <c r="N16" s="14"/>
      <c r="O16" s="15"/>
      <c r="P16" s="15"/>
      <c r="Q16" s="15"/>
      <c r="R16" s="15"/>
      <c r="S16" s="15"/>
      <c r="T16" s="15"/>
      <c r="U16" s="22">
        <f t="shared" si="1"/>
        <v>0</v>
      </c>
    </row>
    <row r="17" spans="3:21" x14ac:dyDescent="0.2">
      <c r="C17" s="114">
        <f t="shared" si="3"/>
        <v>9</v>
      </c>
      <c r="D17" s="14"/>
      <c r="E17" s="15"/>
      <c r="F17" s="15"/>
      <c r="G17" s="15"/>
      <c r="H17" s="15"/>
      <c r="I17" s="22">
        <f t="shared" si="2"/>
        <v>0</v>
      </c>
      <c r="J17" s="50"/>
      <c r="K17" s="22">
        <f t="shared" si="0"/>
        <v>0</v>
      </c>
      <c r="M17" s="114">
        <f t="shared" si="4"/>
        <v>9</v>
      </c>
      <c r="N17" s="14"/>
      <c r="O17" s="15"/>
      <c r="P17" s="15"/>
      <c r="Q17" s="15"/>
      <c r="R17" s="15"/>
      <c r="S17" s="15"/>
      <c r="T17" s="15"/>
      <c r="U17" s="22">
        <f t="shared" si="1"/>
        <v>0</v>
      </c>
    </row>
    <row r="18" spans="3:21" x14ac:dyDescent="0.2">
      <c r="C18" s="114">
        <f t="shared" si="3"/>
        <v>10</v>
      </c>
      <c r="D18" s="14"/>
      <c r="E18" s="15"/>
      <c r="F18" s="15"/>
      <c r="G18" s="15"/>
      <c r="H18" s="15"/>
      <c r="I18" s="22">
        <f t="shared" si="2"/>
        <v>0</v>
      </c>
      <c r="J18" s="50"/>
      <c r="K18" s="22">
        <f t="shared" si="0"/>
        <v>0</v>
      </c>
      <c r="M18" s="114">
        <f t="shared" si="4"/>
        <v>10</v>
      </c>
      <c r="N18" s="14"/>
      <c r="O18" s="15"/>
      <c r="P18" s="15"/>
      <c r="Q18" s="15"/>
      <c r="R18" s="15"/>
      <c r="S18" s="15"/>
      <c r="T18" s="15"/>
      <c r="U18" s="22">
        <f t="shared" si="1"/>
        <v>0</v>
      </c>
    </row>
    <row r="19" spans="3:21" x14ac:dyDescent="0.2">
      <c r="C19" s="114">
        <f t="shared" si="3"/>
        <v>11</v>
      </c>
      <c r="D19" s="14"/>
      <c r="E19" s="15"/>
      <c r="F19" s="15"/>
      <c r="G19" s="15"/>
      <c r="H19" s="15"/>
      <c r="I19" s="22">
        <f t="shared" si="2"/>
        <v>0</v>
      </c>
      <c r="J19" s="50"/>
      <c r="K19" s="22">
        <f t="shared" si="0"/>
        <v>0</v>
      </c>
      <c r="M19" s="114">
        <f t="shared" si="4"/>
        <v>11</v>
      </c>
      <c r="N19" s="14"/>
      <c r="O19" s="15"/>
      <c r="P19" s="15"/>
      <c r="Q19" s="15"/>
      <c r="R19" s="15"/>
      <c r="S19" s="15"/>
      <c r="T19" s="15"/>
      <c r="U19" s="22">
        <f t="shared" si="1"/>
        <v>0</v>
      </c>
    </row>
    <row r="20" spans="3:21" x14ac:dyDescent="0.2">
      <c r="C20" s="114">
        <f t="shared" ref="C20:C57" si="5">+C19+1</f>
        <v>12</v>
      </c>
      <c r="D20" s="14"/>
      <c r="E20" s="15"/>
      <c r="F20" s="15"/>
      <c r="G20" s="15"/>
      <c r="H20" s="15"/>
      <c r="I20" s="22">
        <f t="shared" si="2"/>
        <v>0</v>
      </c>
      <c r="J20" s="50"/>
      <c r="K20" s="22">
        <f t="shared" si="0"/>
        <v>0</v>
      </c>
      <c r="M20" s="114">
        <f t="shared" si="4"/>
        <v>12</v>
      </c>
      <c r="N20" s="14"/>
      <c r="O20" s="15"/>
      <c r="P20" s="15"/>
      <c r="Q20" s="15"/>
      <c r="R20" s="15"/>
      <c r="S20" s="15"/>
      <c r="T20" s="15"/>
      <c r="U20" s="22">
        <f t="shared" si="1"/>
        <v>0</v>
      </c>
    </row>
    <row r="21" spans="3:21" x14ac:dyDescent="0.2">
      <c r="C21" s="114">
        <f t="shared" si="5"/>
        <v>13</v>
      </c>
      <c r="D21" s="14"/>
      <c r="E21" s="15"/>
      <c r="F21" s="15"/>
      <c r="G21" s="15"/>
      <c r="H21" s="15"/>
      <c r="I21" s="22">
        <f t="shared" si="2"/>
        <v>0</v>
      </c>
      <c r="J21" s="50"/>
      <c r="K21" s="22">
        <f t="shared" si="0"/>
        <v>0</v>
      </c>
      <c r="M21" s="114">
        <f t="shared" si="4"/>
        <v>13</v>
      </c>
      <c r="N21" s="14"/>
      <c r="O21" s="15"/>
      <c r="P21" s="15"/>
      <c r="Q21" s="15"/>
      <c r="R21" s="15"/>
      <c r="S21" s="15"/>
      <c r="T21" s="15"/>
      <c r="U21" s="22">
        <f t="shared" si="1"/>
        <v>0</v>
      </c>
    </row>
    <row r="22" spans="3:21" x14ac:dyDescent="0.2">
      <c r="C22" s="114">
        <f t="shared" si="5"/>
        <v>14</v>
      </c>
      <c r="D22" s="14"/>
      <c r="E22" s="15"/>
      <c r="F22" s="15"/>
      <c r="G22" s="15"/>
      <c r="H22" s="15"/>
      <c r="I22" s="22">
        <f t="shared" si="2"/>
        <v>0</v>
      </c>
      <c r="J22" s="50"/>
      <c r="K22" s="22">
        <f t="shared" si="0"/>
        <v>0</v>
      </c>
      <c r="M22" s="114">
        <f t="shared" si="4"/>
        <v>14</v>
      </c>
      <c r="N22" s="14"/>
      <c r="O22" s="15"/>
      <c r="P22" s="15"/>
      <c r="Q22" s="15"/>
      <c r="R22" s="15"/>
      <c r="S22" s="15"/>
      <c r="T22" s="15"/>
      <c r="U22" s="22">
        <f t="shared" si="1"/>
        <v>0</v>
      </c>
    </row>
    <row r="23" spans="3:21" x14ac:dyDescent="0.2">
      <c r="C23" s="114">
        <f t="shared" si="5"/>
        <v>15</v>
      </c>
      <c r="D23" s="14"/>
      <c r="E23" s="15"/>
      <c r="F23" s="15"/>
      <c r="G23" s="15"/>
      <c r="H23" s="15"/>
      <c r="I23" s="22">
        <f t="shared" si="2"/>
        <v>0</v>
      </c>
      <c r="J23" s="50"/>
      <c r="K23" s="22">
        <f t="shared" si="0"/>
        <v>0</v>
      </c>
      <c r="M23" s="114">
        <f t="shared" si="4"/>
        <v>15</v>
      </c>
      <c r="N23" s="14"/>
      <c r="O23" s="15"/>
      <c r="P23" s="15"/>
      <c r="Q23" s="15"/>
      <c r="R23" s="15"/>
      <c r="S23" s="15"/>
      <c r="T23" s="15"/>
      <c r="U23" s="22">
        <f t="shared" si="1"/>
        <v>0</v>
      </c>
    </row>
    <row r="24" spans="3:21" x14ac:dyDescent="0.2">
      <c r="C24" s="114">
        <f t="shared" si="5"/>
        <v>16</v>
      </c>
      <c r="D24" s="14"/>
      <c r="E24" s="15"/>
      <c r="F24" s="15"/>
      <c r="G24" s="15"/>
      <c r="H24" s="15"/>
      <c r="I24" s="22">
        <f t="shared" si="2"/>
        <v>0</v>
      </c>
      <c r="J24" s="50"/>
      <c r="K24" s="22">
        <f t="shared" si="0"/>
        <v>0</v>
      </c>
      <c r="M24" s="114">
        <f t="shared" si="4"/>
        <v>16</v>
      </c>
      <c r="N24" s="14"/>
      <c r="O24" s="15"/>
      <c r="P24" s="15"/>
      <c r="Q24" s="15"/>
      <c r="R24" s="15"/>
      <c r="S24" s="15"/>
      <c r="T24" s="15"/>
      <c r="U24" s="22">
        <f t="shared" si="1"/>
        <v>0</v>
      </c>
    </row>
    <row r="25" spans="3:21" x14ac:dyDescent="0.2">
      <c r="C25" s="114">
        <f t="shared" si="5"/>
        <v>17</v>
      </c>
      <c r="D25" s="14"/>
      <c r="E25" s="15"/>
      <c r="F25" s="15"/>
      <c r="G25" s="15"/>
      <c r="H25" s="15"/>
      <c r="I25" s="22">
        <f t="shared" si="2"/>
        <v>0</v>
      </c>
      <c r="J25" s="50"/>
      <c r="K25" s="22">
        <f t="shared" si="0"/>
        <v>0</v>
      </c>
      <c r="M25" s="114">
        <f t="shared" si="4"/>
        <v>17</v>
      </c>
      <c r="N25" s="14"/>
      <c r="O25" s="15"/>
      <c r="P25" s="15"/>
      <c r="Q25" s="15"/>
      <c r="R25" s="15"/>
      <c r="S25" s="15"/>
      <c r="T25" s="15"/>
      <c r="U25" s="22">
        <f t="shared" si="1"/>
        <v>0</v>
      </c>
    </row>
    <row r="26" spans="3:21" x14ac:dyDescent="0.2">
      <c r="C26" s="114">
        <f t="shared" si="5"/>
        <v>18</v>
      </c>
      <c r="D26" s="14"/>
      <c r="E26" s="15"/>
      <c r="F26" s="15"/>
      <c r="G26" s="15"/>
      <c r="H26" s="15"/>
      <c r="I26" s="22">
        <f t="shared" si="2"/>
        <v>0</v>
      </c>
      <c r="J26" s="50"/>
      <c r="K26" s="22">
        <f t="shared" si="0"/>
        <v>0</v>
      </c>
      <c r="M26" s="114">
        <f t="shared" si="4"/>
        <v>18</v>
      </c>
      <c r="N26" s="14"/>
      <c r="O26" s="15"/>
      <c r="P26" s="15"/>
      <c r="Q26" s="15"/>
      <c r="R26" s="15"/>
      <c r="S26" s="15"/>
      <c r="T26" s="15"/>
      <c r="U26" s="22">
        <f t="shared" si="1"/>
        <v>0</v>
      </c>
    </row>
    <row r="27" spans="3:21" x14ac:dyDescent="0.2">
      <c r="C27" s="114">
        <f t="shared" si="5"/>
        <v>19</v>
      </c>
      <c r="D27" s="14"/>
      <c r="E27" s="15"/>
      <c r="F27" s="15"/>
      <c r="G27" s="15"/>
      <c r="H27" s="15"/>
      <c r="I27" s="22">
        <f t="shared" si="2"/>
        <v>0</v>
      </c>
      <c r="J27" s="50"/>
      <c r="K27" s="22">
        <f t="shared" si="0"/>
        <v>0</v>
      </c>
      <c r="M27" s="114">
        <f t="shared" si="4"/>
        <v>19</v>
      </c>
      <c r="N27" s="14"/>
      <c r="O27" s="15"/>
      <c r="P27" s="15"/>
      <c r="Q27" s="15"/>
      <c r="R27" s="15"/>
      <c r="S27" s="15"/>
      <c r="T27" s="15"/>
      <c r="U27" s="22">
        <f t="shared" si="1"/>
        <v>0</v>
      </c>
    </row>
    <row r="28" spans="3:21" x14ac:dyDescent="0.2">
      <c r="C28" s="114">
        <f t="shared" si="5"/>
        <v>20</v>
      </c>
      <c r="D28" s="14"/>
      <c r="E28" s="15"/>
      <c r="F28" s="15"/>
      <c r="G28" s="15"/>
      <c r="H28" s="15"/>
      <c r="I28" s="22">
        <f t="shared" si="2"/>
        <v>0</v>
      </c>
      <c r="J28" s="50"/>
      <c r="K28" s="22">
        <f t="shared" si="0"/>
        <v>0</v>
      </c>
      <c r="M28" s="114">
        <f t="shared" si="4"/>
        <v>20</v>
      </c>
      <c r="N28" s="14"/>
      <c r="O28" s="15"/>
      <c r="P28" s="15"/>
      <c r="Q28" s="15"/>
      <c r="R28" s="15"/>
      <c r="S28" s="15"/>
      <c r="T28" s="15"/>
      <c r="U28" s="22">
        <f t="shared" si="1"/>
        <v>0</v>
      </c>
    </row>
    <row r="29" spans="3:21" x14ac:dyDescent="0.2">
      <c r="C29" s="114">
        <f t="shared" si="5"/>
        <v>21</v>
      </c>
      <c r="D29" s="14"/>
      <c r="E29" s="15"/>
      <c r="F29" s="15"/>
      <c r="G29" s="15"/>
      <c r="H29" s="15"/>
      <c r="I29" s="22">
        <f t="shared" si="2"/>
        <v>0</v>
      </c>
      <c r="J29" s="50"/>
      <c r="K29" s="22">
        <f t="shared" si="0"/>
        <v>0</v>
      </c>
      <c r="M29" s="114">
        <f t="shared" si="4"/>
        <v>21</v>
      </c>
      <c r="N29" s="14"/>
      <c r="O29" s="15"/>
      <c r="P29" s="15"/>
      <c r="Q29" s="15"/>
      <c r="R29" s="15"/>
      <c r="S29" s="15"/>
      <c r="T29" s="15"/>
      <c r="U29" s="22">
        <f t="shared" si="1"/>
        <v>0</v>
      </c>
    </row>
    <row r="30" spans="3:21" x14ac:dyDescent="0.2">
      <c r="C30" s="114">
        <f t="shared" si="5"/>
        <v>22</v>
      </c>
      <c r="D30" s="14"/>
      <c r="E30" s="15"/>
      <c r="F30" s="15"/>
      <c r="G30" s="15"/>
      <c r="H30" s="15"/>
      <c r="I30" s="22">
        <f t="shared" si="2"/>
        <v>0</v>
      </c>
      <c r="J30" s="50"/>
      <c r="K30" s="22">
        <f t="shared" si="0"/>
        <v>0</v>
      </c>
      <c r="M30" s="114">
        <f t="shared" si="4"/>
        <v>22</v>
      </c>
      <c r="N30" s="14"/>
      <c r="O30" s="15"/>
      <c r="P30" s="15"/>
      <c r="Q30" s="15"/>
      <c r="R30" s="15"/>
      <c r="S30" s="15"/>
      <c r="T30" s="15"/>
      <c r="U30" s="22">
        <f t="shared" si="1"/>
        <v>0</v>
      </c>
    </row>
    <row r="31" spans="3:21" x14ac:dyDescent="0.2">
      <c r="C31" s="114">
        <f t="shared" si="5"/>
        <v>23</v>
      </c>
      <c r="D31" s="14"/>
      <c r="E31" s="15"/>
      <c r="F31" s="15"/>
      <c r="G31" s="15"/>
      <c r="H31" s="15"/>
      <c r="I31" s="22">
        <f t="shared" si="2"/>
        <v>0</v>
      </c>
      <c r="J31" s="50"/>
      <c r="K31" s="22">
        <f t="shared" si="0"/>
        <v>0</v>
      </c>
      <c r="M31" s="114">
        <f t="shared" si="4"/>
        <v>23</v>
      </c>
      <c r="N31" s="14"/>
      <c r="O31" s="15"/>
      <c r="P31" s="15"/>
      <c r="Q31" s="15"/>
      <c r="R31" s="15"/>
      <c r="S31" s="15"/>
      <c r="T31" s="15"/>
      <c r="U31" s="22">
        <f t="shared" si="1"/>
        <v>0</v>
      </c>
    </row>
    <row r="32" spans="3:21" x14ac:dyDescent="0.2">
      <c r="C32" s="114">
        <f t="shared" si="5"/>
        <v>24</v>
      </c>
      <c r="D32" s="14"/>
      <c r="E32" s="15"/>
      <c r="F32" s="15"/>
      <c r="G32" s="15"/>
      <c r="H32" s="15"/>
      <c r="I32" s="22">
        <f t="shared" si="2"/>
        <v>0</v>
      </c>
      <c r="J32" s="50"/>
      <c r="K32" s="22">
        <f t="shared" si="0"/>
        <v>0</v>
      </c>
      <c r="M32" s="114">
        <f t="shared" si="4"/>
        <v>24</v>
      </c>
      <c r="N32" s="14"/>
      <c r="O32" s="15"/>
      <c r="P32" s="15"/>
      <c r="Q32" s="15"/>
      <c r="R32" s="15"/>
      <c r="S32" s="15"/>
      <c r="T32" s="15"/>
      <c r="U32" s="22">
        <f t="shared" si="1"/>
        <v>0</v>
      </c>
    </row>
    <row r="33" spans="3:21" x14ac:dyDescent="0.2">
      <c r="C33" s="114">
        <f t="shared" si="5"/>
        <v>25</v>
      </c>
      <c r="D33" s="14"/>
      <c r="E33" s="15"/>
      <c r="F33" s="15"/>
      <c r="G33" s="15"/>
      <c r="H33" s="15"/>
      <c r="I33" s="22">
        <f t="shared" si="2"/>
        <v>0</v>
      </c>
      <c r="J33" s="50"/>
      <c r="K33" s="22">
        <f t="shared" si="0"/>
        <v>0</v>
      </c>
      <c r="M33" s="114">
        <f t="shared" si="4"/>
        <v>25</v>
      </c>
      <c r="N33" s="14"/>
      <c r="O33" s="15"/>
      <c r="P33" s="15"/>
      <c r="Q33" s="15"/>
      <c r="R33" s="15"/>
      <c r="S33" s="15"/>
      <c r="T33" s="15"/>
      <c r="U33" s="22">
        <f t="shared" si="1"/>
        <v>0</v>
      </c>
    </row>
    <row r="34" spans="3:21" x14ac:dyDescent="0.2">
      <c r="C34" s="114">
        <f t="shared" si="5"/>
        <v>26</v>
      </c>
      <c r="D34" s="14"/>
      <c r="E34" s="15"/>
      <c r="F34" s="15"/>
      <c r="G34" s="15"/>
      <c r="H34" s="15"/>
      <c r="I34" s="22">
        <f t="shared" si="2"/>
        <v>0</v>
      </c>
      <c r="J34" s="50"/>
      <c r="K34" s="22">
        <f t="shared" si="0"/>
        <v>0</v>
      </c>
      <c r="M34" s="114">
        <f t="shared" si="4"/>
        <v>26</v>
      </c>
      <c r="N34" s="14"/>
      <c r="O34" s="15"/>
      <c r="P34" s="15"/>
      <c r="Q34" s="15"/>
      <c r="R34" s="15"/>
      <c r="S34" s="15"/>
      <c r="T34" s="15"/>
      <c r="U34" s="22">
        <f t="shared" si="1"/>
        <v>0</v>
      </c>
    </row>
    <row r="35" spans="3:21" x14ac:dyDescent="0.2">
      <c r="C35" s="114">
        <f t="shared" si="5"/>
        <v>27</v>
      </c>
      <c r="D35" s="14"/>
      <c r="E35" s="15"/>
      <c r="F35" s="15"/>
      <c r="G35" s="15"/>
      <c r="H35" s="15"/>
      <c r="I35" s="22">
        <f t="shared" si="2"/>
        <v>0</v>
      </c>
      <c r="J35" s="50"/>
      <c r="K35" s="22">
        <f t="shared" si="0"/>
        <v>0</v>
      </c>
      <c r="M35" s="114">
        <f t="shared" si="4"/>
        <v>27</v>
      </c>
      <c r="N35" s="14"/>
      <c r="O35" s="15"/>
      <c r="P35" s="15"/>
      <c r="Q35" s="15"/>
      <c r="R35" s="15"/>
      <c r="S35" s="15"/>
      <c r="T35" s="15"/>
      <c r="U35" s="22">
        <f t="shared" si="1"/>
        <v>0</v>
      </c>
    </row>
    <row r="36" spans="3:21" x14ac:dyDescent="0.2">
      <c r="C36" s="114">
        <f t="shared" si="5"/>
        <v>28</v>
      </c>
      <c r="D36" s="14"/>
      <c r="E36" s="15"/>
      <c r="F36" s="15"/>
      <c r="G36" s="15"/>
      <c r="H36" s="15"/>
      <c r="I36" s="22">
        <f t="shared" si="2"/>
        <v>0</v>
      </c>
      <c r="J36" s="50"/>
      <c r="K36" s="22">
        <f t="shared" si="0"/>
        <v>0</v>
      </c>
      <c r="M36" s="114">
        <f t="shared" si="4"/>
        <v>28</v>
      </c>
      <c r="N36" s="14"/>
      <c r="O36" s="15"/>
      <c r="P36" s="15"/>
      <c r="Q36" s="15"/>
      <c r="R36" s="15"/>
      <c r="S36" s="15"/>
      <c r="T36" s="15"/>
      <c r="U36" s="22">
        <f t="shared" si="1"/>
        <v>0</v>
      </c>
    </row>
    <row r="37" spans="3:21" x14ac:dyDescent="0.2">
      <c r="C37" s="114">
        <f t="shared" si="5"/>
        <v>29</v>
      </c>
      <c r="D37" s="14"/>
      <c r="E37" s="15"/>
      <c r="F37" s="15"/>
      <c r="G37" s="15"/>
      <c r="H37" s="15"/>
      <c r="I37" s="22">
        <f t="shared" si="2"/>
        <v>0</v>
      </c>
      <c r="J37" s="50"/>
      <c r="K37" s="22">
        <f t="shared" si="0"/>
        <v>0</v>
      </c>
      <c r="M37" s="114">
        <f t="shared" si="4"/>
        <v>29</v>
      </c>
      <c r="N37" s="14"/>
      <c r="O37" s="15"/>
      <c r="P37" s="15"/>
      <c r="Q37" s="15"/>
      <c r="R37" s="15"/>
      <c r="S37" s="15"/>
      <c r="T37" s="15"/>
      <c r="U37" s="22">
        <f t="shared" si="1"/>
        <v>0</v>
      </c>
    </row>
    <row r="38" spans="3:21" x14ac:dyDescent="0.2">
      <c r="C38" s="114">
        <f t="shared" si="5"/>
        <v>30</v>
      </c>
      <c r="D38" s="14"/>
      <c r="E38" s="15"/>
      <c r="F38" s="15"/>
      <c r="G38" s="15"/>
      <c r="H38" s="15"/>
      <c r="I38" s="22">
        <f t="shared" si="2"/>
        <v>0</v>
      </c>
      <c r="J38" s="50"/>
      <c r="K38" s="22">
        <f t="shared" si="0"/>
        <v>0</v>
      </c>
      <c r="M38" s="114">
        <f t="shared" si="4"/>
        <v>30</v>
      </c>
      <c r="N38" s="14"/>
      <c r="O38" s="15"/>
      <c r="P38" s="15"/>
      <c r="Q38" s="15"/>
      <c r="R38" s="15"/>
      <c r="S38" s="15"/>
      <c r="T38" s="15"/>
      <c r="U38" s="22">
        <f t="shared" si="1"/>
        <v>0</v>
      </c>
    </row>
    <row r="39" spans="3:21" x14ac:dyDescent="0.2">
      <c r="C39" s="114">
        <f t="shared" si="5"/>
        <v>31</v>
      </c>
      <c r="D39" s="14"/>
      <c r="E39" s="15"/>
      <c r="F39" s="15"/>
      <c r="G39" s="15"/>
      <c r="H39" s="15"/>
      <c r="I39" s="22">
        <f t="shared" si="2"/>
        <v>0</v>
      </c>
      <c r="J39" s="50"/>
      <c r="K39" s="22">
        <f t="shared" si="0"/>
        <v>0</v>
      </c>
      <c r="M39" s="114">
        <f t="shared" si="4"/>
        <v>31</v>
      </c>
      <c r="N39" s="14"/>
      <c r="O39" s="15"/>
      <c r="P39" s="15"/>
      <c r="Q39" s="15"/>
      <c r="R39" s="15"/>
      <c r="S39" s="15"/>
      <c r="T39" s="15"/>
      <c r="U39" s="22">
        <f t="shared" si="1"/>
        <v>0</v>
      </c>
    </row>
    <row r="40" spans="3:21" x14ac:dyDescent="0.2">
      <c r="C40" s="114">
        <f t="shared" si="5"/>
        <v>32</v>
      </c>
      <c r="D40" s="14"/>
      <c r="E40" s="15"/>
      <c r="F40" s="15"/>
      <c r="G40" s="15"/>
      <c r="H40" s="15"/>
      <c r="I40" s="22">
        <f t="shared" si="2"/>
        <v>0</v>
      </c>
      <c r="J40" s="50"/>
      <c r="K40" s="22">
        <f t="shared" ref="K40:K57" si="6">SUM(I40:J40)</f>
        <v>0</v>
      </c>
      <c r="M40" s="114">
        <f t="shared" si="4"/>
        <v>32</v>
      </c>
      <c r="N40" s="14"/>
      <c r="O40" s="15"/>
      <c r="P40" s="15"/>
      <c r="Q40" s="15"/>
      <c r="R40" s="15"/>
      <c r="S40" s="15"/>
      <c r="T40" s="15"/>
      <c r="U40" s="22">
        <f t="shared" ref="U40:U57" si="7">SUM(N40:T40)</f>
        <v>0</v>
      </c>
    </row>
    <row r="41" spans="3:21" x14ac:dyDescent="0.2">
      <c r="C41" s="114">
        <f t="shared" si="5"/>
        <v>33</v>
      </c>
      <c r="D41" s="14"/>
      <c r="E41" s="15"/>
      <c r="F41" s="15"/>
      <c r="G41" s="15"/>
      <c r="H41" s="15"/>
      <c r="I41" s="22">
        <f t="shared" si="2"/>
        <v>0</v>
      </c>
      <c r="J41" s="50"/>
      <c r="K41" s="22">
        <f t="shared" si="6"/>
        <v>0</v>
      </c>
      <c r="M41" s="114">
        <f t="shared" si="4"/>
        <v>33</v>
      </c>
      <c r="N41" s="14"/>
      <c r="O41" s="15"/>
      <c r="P41" s="15"/>
      <c r="Q41" s="15"/>
      <c r="R41" s="15"/>
      <c r="S41" s="15"/>
      <c r="T41" s="15"/>
      <c r="U41" s="22">
        <f t="shared" si="7"/>
        <v>0</v>
      </c>
    </row>
    <row r="42" spans="3:21" x14ac:dyDescent="0.2">
      <c r="C42" s="114">
        <f t="shared" si="5"/>
        <v>34</v>
      </c>
      <c r="D42" s="14"/>
      <c r="E42" s="15"/>
      <c r="F42" s="15"/>
      <c r="G42" s="15"/>
      <c r="H42" s="15"/>
      <c r="I42" s="22">
        <f t="shared" si="2"/>
        <v>0</v>
      </c>
      <c r="J42" s="50"/>
      <c r="K42" s="22">
        <f t="shared" si="6"/>
        <v>0</v>
      </c>
      <c r="M42" s="114">
        <f t="shared" si="4"/>
        <v>34</v>
      </c>
      <c r="N42" s="14"/>
      <c r="O42" s="15"/>
      <c r="P42" s="15"/>
      <c r="Q42" s="15"/>
      <c r="R42" s="15"/>
      <c r="S42" s="15"/>
      <c r="T42" s="15"/>
      <c r="U42" s="22">
        <f t="shared" si="7"/>
        <v>0</v>
      </c>
    </row>
    <row r="43" spans="3:21" x14ac:dyDescent="0.2">
      <c r="C43" s="114">
        <f t="shared" si="5"/>
        <v>35</v>
      </c>
      <c r="D43" s="14"/>
      <c r="E43" s="15"/>
      <c r="F43" s="15"/>
      <c r="G43" s="15"/>
      <c r="H43" s="15"/>
      <c r="I43" s="22">
        <f t="shared" si="2"/>
        <v>0</v>
      </c>
      <c r="J43" s="50"/>
      <c r="K43" s="22">
        <f t="shared" si="6"/>
        <v>0</v>
      </c>
      <c r="M43" s="114">
        <f t="shared" si="4"/>
        <v>35</v>
      </c>
      <c r="N43" s="14"/>
      <c r="O43" s="15"/>
      <c r="P43" s="15"/>
      <c r="Q43" s="15"/>
      <c r="R43" s="15"/>
      <c r="S43" s="15"/>
      <c r="T43" s="15"/>
      <c r="U43" s="22">
        <f t="shared" si="7"/>
        <v>0</v>
      </c>
    </row>
    <row r="44" spans="3:21" x14ac:dyDescent="0.2">
      <c r="C44" s="114">
        <f t="shared" si="5"/>
        <v>36</v>
      </c>
      <c r="D44" s="14"/>
      <c r="E44" s="15"/>
      <c r="F44" s="15"/>
      <c r="G44" s="15"/>
      <c r="H44" s="15"/>
      <c r="I44" s="22">
        <f t="shared" si="2"/>
        <v>0</v>
      </c>
      <c r="J44" s="50"/>
      <c r="K44" s="22">
        <f t="shared" si="6"/>
        <v>0</v>
      </c>
      <c r="M44" s="114">
        <f t="shared" si="4"/>
        <v>36</v>
      </c>
      <c r="N44" s="14"/>
      <c r="O44" s="15"/>
      <c r="P44" s="15"/>
      <c r="Q44" s="15"/>
      <c r="R44" s="15"/>
      <c r="S44" s="15"/>
      <c r="T44" s="15"/>
      <c r="U44" s="22">
        <f t="shared" si="7"/>
        <v>0</v>
      </c>
    </row>
    <row r="45" spans="3:21" x14ac:dyDescent="0.2">
      <c r="C45" s="114">
        <f t="shared" si="5"/>
        <v>37</v>
      </c>
      <c r="D45" s="14"/>
      <c r="E45" s="15"/>
      <c r="F45" s="15"/>
      <c r="G45" s="15"/>
      <c r="H45" s="15"/>
      <c r="I45" s="22">
        <f t="shared" si="2"/>
        <v>0</v>
      </c>
      <c r="J45" s="50"/>
      <c r="K45" s="22">
        <f t="shared" si="6"/>
        <v>0</v>
      </c>
      <c r="M45" s="114">
        <f t="shared" si="4"/>
        <v>37</v>
      </c>
      <c r="N45" s="14"/>
      <c r="O45" s="15"/>
      <c r="P45" s="15"/>
      <c r="Q45" s="15"/>
      <c r="R45" s="15"/>
      <c r="S45" s="15"/>
      <c r="T45" s="15"/>
      <c r="U45" s="22">
        <f t="shared" si="7"/>
        <v>0</v>
      </c>
    </row>
    <row r="46" spans="3:21" x14ac:dyDescent="0.2">
      <c r="C46" s="114">
        <f t="shared" si="5"/>
        <v>38</v>
      </c>
      <c r="D46" s="14"/>
      <c r="E46" s="15"/>
      <c r="F46" s="15"/>
      <c r="G46" s="15"/>
      <c r="H46" s="15"/>
      <c r="I46" s="22">
        <f t="shared" si="2"/>
        <v>0</v>
      </c>
      <c r="J46" s="50"/>
      <c r="K46" s="22">
        <f t="shared" si="6"/>
        <v>0</v>
      </c>
      <c r="M46" s="114">
        <f t="shared" si="4"/>
        <v>38</v>
      </c>
      <c r="N46" s="14"/>
      <c r="O46" s="15"/>
      <c r="P46" s="15"/>
      <c r="Q46" s="15"/>
      <c r="R46" s="15"/>
      <c r="S46" s="15"/>
      <c r="T46" s="15"/>
      <c r="U46" s="22">
        <f t="shared" si="7"/>
        <v>0</v>
      </c>
    </row>
    <row r="47" spans="3:21" x14ac:dyDescent="0.2">
      <c r="C47" s="114">
        <f t="shared" si="5"/>
        <v>39</v>
      </c>
      <c r="D47" s="14"/>
      <c r="E47" s="15"/>
      <c r="F47" s="15"/>
      <c r="G47" s="15"/>
      <c r="H47" s="15"/>
      <c r="I47" s="22">
        <f t="shared" si="2"/>
        <v>0</v>
      </c>
      <c r="J47" s="50"/>
      <c r="K47" s="22">
        <f t="shared" si="6"/>
        <v>0</v>
      </c>
      <c r="M47" s="114">
        <f t="shared" si="4"/>
        <v>39</v>
      </c>
      <c r="N47" s="14"/>
      <c r="O47" s="15"/>
      <c r="P47" s="15"/>
      <c r="Q47" s="15"/>
      <c r="R47" s="15"/>
      <c r="S47" s="15"/>
      <c r="T47" s="15"/>
      <c r="U47" s="22">
        <f t="shared" si="7"/>
        <v>0</v>
      </c>
    </row>
    <row r="48" spans="3:21" x14ac:dyDescent="0.2">
      <c r="C48" s="114">
        <f t="shared" si="5"/>
        <v>40</v>
      </c>
      <c r="D48" s="14"/>
      <c r="E48" s="15"/>
      <c r="F48" s="15"/>
      <c r="G48" s="15"/>
      <c r="H48" s="15"/>
      <c r="I48" s="22">
        <f t="shared" si="2"/>
        <v>0</v>
      </c>
      <c r="J48" s="50"/>
      <c r="K48" s="22">
        <f t="shared" si="6"/>
        <v>0</v>
      </c>
      <c r="M48" s="114">
        <f t="shared" si="4"/>
        <v>40</v>
      </c>
      <c r="N48" s="14"/>
      <c r="O48" s="15"/>
      <c r="P48" s="15"/>
      <c r="Q48" s="15"/>
      <c r="R48" s="15"/>
      <c r="S48" s="15"/>
      <c r="T48" s="15"/>
      <c r="U48" s="22">
        <f t="shared" si="7"/>
        <v>0</v>
      </c>
    </row>
    <row r="49" spans="3:21" x14ac:dyDescent="0.2">
      <c r="C49" s="114">
        <f t="shared" si="5"/>
        <v>41</v>
      </c>
      <c r="D49" s="14"/>
      <c r="E49" s="15"/>
      <c r="F49" s="15"/>
      <c r="G49" s="15"/>
      <c r="H49" s="15"/>
      <c r="I49" s="22">
        <f t="shared" si="2"/>
        <v>0</v>
      </c>
      <c r="J49" s="50"/>
      <c r="K49" s="22">
        <f t="shared" si="6"/>
        <v>0</v>
      </c>
      <c r="M49" s="114">
        <f t="shared" si="4"/>
        <v>41</v>
      </c>
      <c r="N49" s="14"/>
      <c r="O49" s="15"/>
      <c r="P49" s="15"/>
      <c r="Q49" s="15"/>
      <c r="R49" s="15"/>
      <c r="S49" s="15"/>
      <c r="T49" s="15"/>
      <c r="U49" s="22">
        <f t="shared" si="7"/>
        <v>0</v>
      </c>
    </row>
    <row r="50" spans="3:21" x14ac:dyDescent="0.2">
      <c r="C50" s="114">
        <f t="shared" si="5"/>
        <v>42</v>
      </c>
      <c r="D50" s="14"/>
      <c r="E50" s="15"/>
      <c r="F50" s="15"/>
      <c r="G50" s="15"/>
      <c r="H50" s="15"/>
      <c r="I50" s="22">
        <f t="shared" si="2"/>
        <v>0</v>
      </c>
      <c r="J50" s="50"/>
      <c r="K50" s="22">
        <f t="shared" si="6"/>
        <v>0</v>
      </c>
      <c r="M50" s="114">
        <f t="shared" si="4"/>
        <v>42</v>
      </c>
      <c r="N50" s="14"/>
      <c r="O50" s="15"/>
      <c r="P50" s="15"/>
      <c r="Q50" s="15"/>
      <c r="R50" s="15"/>
      <c r="S50" s="15"/>
      <c r="T50" s="15"/>
      <c r="U50" s="22">
        <f t="shared" si="7"/>
        <v>0</v>
      </c>
    </row>
    <row r="51" spans="3:21" x14ac:dyDescent="0.2">
      <c r="C51" s="114">
        <f t="shared" si="5"/>
        <v>43</v>
      </c>
      <c r="D51" s="14"/>
      <c r="E51" s="15"/>
      <c r="F51" s="15"/>
      <c r="G51" s="15"/>
      <c r="H51" s="15"/>
      <c r="I51" s="22">
        <f t="shared" si="2"/>
        <v>0</v>
      </c>
      <c r="J51" s="50"/>
      <c r="K51" s="22">
        <f t="shared" si="6"/>
        <v>0</v>
      </c>
      <c r="M51" s="114">
        <f t="shared" si="4"/>
        <v>43</v>
      </c>
      <c r="N51" s="14"/>
      <c r="O51" s="15"/>
      <c r="P51" s="15"/>
      <c r="Q51" s="15"/>
      <c r="R51" s="15"/>
      <c r="S51" s="15"/>
      <c r="T51" s="15"/>
      <c r="U51" s="22">
        <f t="shared" si="7"/>
        <v>0</v>
      </c>
    </row>
    <row r="52" spans="3:21" x14ac:dyDescent="0.2">
      <c r="C52" s="114">
        <f t="shared" si="5"/>
        <v>44</v>
      </c>
      <c r="D52" s="14"/>
      <c r="E52" s="15"/>
      <c r="F52" s="15"/>
      <c r="G52" s="15"/>
      <c r="H52" s="15"/>
      <c r="I52" s="22">
        <f t="shared" si="2"/>
        <v>0</v>
      </c>
      <c r="J52" s="50"/>
      <c r="K52" s="22">
        <f t="shared" si="6"/>
        <v>0</v>
      </c>
      <c r="M52" s="114">
        <f t="shared" si="4"/>
        <v>44</v>
      </c>
      <c r="N52" s="14"/>
      <c r="O52" s="15"/>
      <c r="P52" s="15"/>
      <c r="Q52" s="15"/>
      <c r="R52" s="15"/>
      <c r="S52" s="15"/>
      <c r="T52" s="15"/>
      <c r="U52" s="22">
        <f t="shared" si="7"/>
        <v>0</v>
      </c>
    </row>
    <row r="53" spans="3:21" x14ac:dyDescent="0.2">
      <c r="C53" s="114">
        <f t="shared" si="5"/>
        <v>45</v>
      </c>
      <c r="D53" s="14"/>
      <c r="E53" s="15"/>
      <c r="F53" s="15"/>
      <c r="G53" s="15"/>
      <c r="H53" s="15"/>
      <c r="I53" s="22">
        <f t="shared" si="2"/>
        <v>0</v>
      </c>
      <c r="J53" s="50"/>
      <c r="K53" s="22">
        <f t="shared" si="6"/>
        <v>0</v>
      </c>
      <c r="M53" s="114">
        <f t="shared" si="4"/>
        <v>45</v>
      </c>
      <c r="N53" s="14"/>
      <c r="O53" s="15"/>
      <c r="P53" s="15"/>
      <c r="Q53" s="15"/>
      <c r="R53" s="15"/>
      <c r="S53" s="15"/>
      <c r="T53" s="15"/>
      <c r="U53" s="22">
        <f t="shared" si="7"/>
        <v>0</v>
      </c>
    </row>
    <row r="54" spans="3:21" x14ac:dyDescent="0.2">
      <c r="C54" s="114">
        <f t="shared" si="5"/>
        <v>46</v>
      </c>
      <c r="D54" s="14"/>
      <c r="E54" s="15"/>
      <c r="F54" s="15"/>
      <c r="G54" s="15"/>
      <c r="H54" s="15"/>
      <c r="I54" s="22">
        <f t="shared" si="2"/>
        <v>0</v>
      </c>
      <c r="J54" s="50"/>
      <c r="K54" s="22">
        <f t="shared" si="6"/>
        <v>0</v>
      </c>
      <c r="M54" s="114">
        <f t="shared" si="4"/>
        <v>46</v>
      </c>
      <c r="N54" s="14"/>
      <c r="O54" s="15"/>
      <c r="P54" s="15"/>
      <c r="Q54" s="15"/>
      <c r="R54" s="15"/>
      <c r="S54" s="15"/>
      <c r="T54" s="15"/>
      <c r="U54" s="22">
        <f t="shared" si="7"/>
        <v>0</v>
      </c>
    </row>
    <row r="55" spans="3:21" x14ac:dyDescent="0.2">
      <c r="C55" s="114">
        <f t="shared" si="5"/>
        <v>47</v>
      </c>
      <c r="D55" s="14"/>
      <c r="E55" s="15"/>
      <c r="F55" s="15"/>
      <c r="G55" s="15"/>
      <c r="H55" s="15"/>
      <c r="I55" s="22">
        <f t="shared" si="2"/>
        <v>0</v>
      </c>
      <c r="J55" s="50"/>
      <c r="K55" s="22">
        <f t="shared" si="6"/>
        <v>0</v>
      </c>
      <c r="M55" s="114">
        <f t="shared" si="4"/>
        <v>47</v>
      </c>
      <c r="N55" s="14"/>
      <c r="O55" s="15"/>
      <c r="P55" s="15"/>
      <c r="Q55" s="15"/>
      <c r="R55" s="15"/>
      <c r="S55" s="15"/>
      <c r="T55" s="15"/>
      <c r="U55" s="22">
        <f t="shared" si="7"/>
        <v>0</v>
      </c>
    </row>
    <row r="56" spans="3:21" x14ac:dyDescent="0.2">
      <c r="C56" s="114">
        <f t="shared" si="5"/>
        <v>48</v>
      </c>
      <c r="D56" s="14"/>
      <c r="E56" s="15"/>
      <c r="F56" s="15"/>
      <c r="G56" s="15"/>
      <c r="H56" s="15"/>
      <c r="I56" s="22">
        <f t="shared" si="2"/>
        <v>0</v>
      </c>
      <c r="J56" s="50"/>
      <c r="K56" s="22">
        <f t="shared" si="6"/>
        <v>0</v>
      </c>
      <c r="M56" s="114">
        <f t="shared" si="4"/>
        <v>48</v>
      </c>
      <c r="N56" s="14"/>
      <c r="O56" s="15"/>
      <c r="P56" s="15"/>
      <c r="Q56" s="15"/>
      <c r="R56" s="15"/>
      <c r="S56" s="15"/>
      <c r="T56" s="15"/>
      <c r="U56" s="22">
        <f t="shared" si="7"/>
        <v>0</v>
      </c>
    </row>
    <row r="57" spans="3:21" ht="12" thickBot="1" x14ac:dyDescent="0.25">
      <c r="C57" s="115">
        <f t="shared" si="5"/>
        <v>49</v>
      </c>
      <c r="D57" s="16"/>
      <c r="E57" s="17"/>
      <c r="F57" s="17"/>
      <c r="G57" s="17"/>
      <c r="H57" s="17"/>
      <c r="I57" s="23">
        <f t="shared" si="2"/>
        <v>0</v>
      </c>
      <c r="J57" s="51"/>
      <c r="K57" s="23">
        <f t="shared" si="6"/>
        <v>0</v>
      </c>
      <c r="M57" s="115">
        <f t="shared" si="4"/>
        <v>49</v>
      </c>
      <c r="N57" s="16"/>
      <c r="O57" s="17"/>
      <c r="P57" s="17"/>
      <c r="Q57" s="17"/>
      <c r="R57" s="17"/>
      <c r="S57" s="17"/>
      <c r="T57" s="17"/>
      <c r="U57" s="23">
        <f t="shared" si="7"/>
        <v>0</v>
      </c>
    </row>
    <row r="58" spans="3:21" ht="12" thickBot="1" x14ac:dyDescent="0.25">
      <c r="C58" s="25" t="s">
        <v>115</v>
      </c>
      <c r="D58" s="26">
        <f>SUM(D8:D57)</f>
        <v>0</v>
      </c>
      <c r="E58" s="26">
        <f t="shared" ref="E58:I58" si="8">SUM(E8:E57)</f>
        <v>0</v>
      </c>
      <c r="F58" s="26">
        <f t="shared" si="8"/>
        <v>0</v>
      </c>
      <c r="G58" s="26">
        <f t="shared" si="8"/>
        <v>0</v>
      </c>
      <c r="H58" s="26">
        <f t="shared" si="8"/>
        <v>0</v>
      </c>
      <c r="I58" s="27">
        <f t="shared" si="8"/>
        <v>0</v>
      </c>
      <c r="J58" s="52">
        <f t="shared" ref="J58" si="9">SUM(J8:J57)</f>
        <v>0</v>
      </c>
      <c r="K58" s="27">
        <f t="shared" ref="K58" si="10">SUM(K8:K57)</f>
        <v>0</v>
      </c>
      <c r="M58" s="25" t="s">
        <v>115</v>
      </c>
      <c r="N58" s="26">
        <f t="shared" ref="N58:U58" si="11">SUM(N8:N57)</f>
        <v>0</v>
      </c>
      <c r="O58" s="26">
        <f t="shared" si="11"/>
        <v>0</v>
      </c>
      <c r="P58" s="26">
        <f t="shared" si="11"/>
        <v>0</v>
      </c>
      <c r="Q58" s="26">
        <f t="shared" si="11"/>
        <v>0</v>
      </c>
      <c r="R58" s="26">
        <f t="shared" si="11"/>
        <v>0</v>
      </c>
      <c r="S58" s="26">
        <f t="shared" si="11"/>
        <v>0</v>
      </c>
      <c r="T58" s="26">
        <f t="shared" si="11"/>
        <v>0</v>
      </c>
      <c r="U58" s="27">
        <f t="shared" si="11"/>
        <v>0</v>
      </c>
    </row>
    <row r="59" spans="3:21" x14ac:dyDescent="0.2">
      <c r="M59" s="95"/>
      <c r="N59" s="96"/>
      <c r="O59" s="96"/>
      <c r="P59" s="96"/>
      <c r="Q59" s="96"/>
      <c r="R59" s="96"/>
      <c r="S59" s="96"/>
      <c r="T59" s="96"/>
      <c r="U59" s="96"/>
    </row>
    <row r="60" spans="3:21" x14ac:dyDescent="0.2">
      <c r="C60" s="73" t="s">
        <v>160</v>
      </c>
      <c r="D60" s="73"/>
      <c r="E60" s="73"/>
      <c r="F60" s="73"/>
      <c r="G60" s="73"/>
      <c r="H60" s="73"/>
      <c r="I60" s="73"/>
      <c r="J60" s="73"/>
      <c r="K60" s="73"/>
    </row>
    <row r="61" spans="3:21" ht="35.1" customHeight="1" x14ac:dyDescent="0.2">
      <c r="C61" s="71">
        <v>1</v>
      </c>
      <c r="D61" s="251" t="s">
        <v>131</v>
      </c>
      <c r="E61" s="251"/>
      <c r="F61" s="251"/>
      <c r="G61" s="251"/>
      <c r="H61" s="251"/>
      <c r="I61" s="251"/>
      <c r="J61" s="251"/>
      <c r="K61" s="251"/>
      <c r="M61" s="31"/>
    </row>
    <row r="62" spans="3:21" ht="97.5" customHeight="1" x14ac:dyDescent="0.2">
      <c r="C62" s="71">
        <v>2</v>
      </c>
      <c r="D62" s="251" t="s">
        <v>174</v>
      </c>
      <c r="E62" s="251"/>
      <c r="F62" s="251"/>
      <c r="G62" s="251"/>
      <c r="H62" s="251"/>
      <c r="I62" s="251"/>
      <c r="J62" s="251"/>
      <c r="K62" s="251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3:21" ht="90" customHeight="1" x14ac:dyDescent="0.2">
      <c r="C63" s="71">
        <v>3</v>
      </c>
      <c r="D63" s="251" t="s">
        <v>173</v>
      </c>
      <c r="E63" s="251"/>
      <c r="F63" s="251"/>
      <c r="G63" s="251"/>
      <c r="H63" s="251"/>
      <c r="I63" s="251"/>
      <c r="J63" s="251"/>
      <c r="K63" s="251"/>
      <c r="L63" s="2"/>
      <c r="M63" s="2"/>
      <c r="N63" s="2"/>
      <c r="O63" s="2"/>
      <c r="P63" s="2"/>
      <c r="Q63" s="2"/>
      <c r="R63" s="2"/>
      <c r="S63" s="2"/>
      <c r="T63" s="2"/>
      <c r="U63" s="2"/>
    </row>
  </sheetData>
  <sheetProtection password="DDB8" sheet="1" objects="1" scenarios="1"/>
  <protectedRanges>
    <protectedRange sqref="D8:H57 J8:J57 N8:T57" name="Intervallo1"/>
  </protectedRanges>
  <mergeCells count="7">
    <mergeCell ref="C4:K5"/>
    <mergeCell ref="M4:U5"/>
    <mergeCell ref="M6:M7"/>
    <mergeCell ref="D62:K62"/>
    <mergeCell ref="D63:K63"/>
    <mergeCell ref="C6:C7"/>
    <mergeCell ref="D61:K6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5" orientation="portrait" r:id="rId1"/>
  <colBreaks count="1" manualBreakCount="1">
    <brk id="12" max="1048575" man="1"/>
  </colBreaks>
  <ignoredErrors>
    <ignoredError sqref="I8 D58:I58 J58 U8 N58:U58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73C80743-3380-4E7D-9655-694BF38B42BD}">
            <xm:f>IF(C8=Info_Operazione!$E$17,TRUE)</xm:f>
            <x14:dxf>
              <font>
                <b/>
                <i val="0"/>
                <color theme="3" tint="-0.499984740745262"/>
              </font>
              <fill>
                <patternFill>
                  <bgColor rgb="FFFFFF00"/>
                </patternFill>
              </fill>
            </x14:dxf>
          </x14:cfRule>
          <x14:cfRule type="expression" priority="5" id="{55888C86-14CD-4368-92D0-DFC9DDFC8583}">
            <xm:f>IF(C8=Info_Operazione!$E$15,TRUE)</xm:f>
            <x14:dxf>
              <font>
                <b/>
                <i val="0"/>
                <color theme="3" tint="-0.499984740745262"/>
              </font>
              <fill>
                <patternFill>
                  <bgColor rgb="FFFF0000"/>
                </patternFill>
              </fill>
            </x14:dxf>
          </x14:cfRule>
          <x14:cfRule type="expression" priority="7" id="{668B66C1-840F-4F34-96EA-F13C78C390E2}">
            <xm:f>IF(C8=Info_Operazione!$E$14,TRUE)</xm:f>
            <x14:dxf>
              <font>
                <b/>
                <i val="0"/>
                <color theme="3" tint="-0.499984740745262"/>
              </font>
              <fill>
                <patternFill>
                  <bgColor rgb="FF00FF00"/>
                </patternFill>
              </fill>
            </x14:dxf>
          </x14:cfRule>
          <xm:sqref>C8:C57</xm:sqref>
        </x14:conditionalFormatting>
        <x14:conditionalFormatting xmlns:xm="http://schemas.microsoft.com/office/excel/2006/main">
          <x14:cfRule type="expression" priority="1" id="{8787A579-54F2-44A3-8BF6-F4A02C14F94B}">
            <xm:f>IF(M8=Info_Operazione!$E$17,TRUE)</xm:f>
            <x14:dxf>
              <font>
                <b/>
                <i val="0"/>
                <color theme="3" tint="-0.499984740745262"/>
              </font>
              <fill>
                <patternFill>
                  <bgColor rgb="FFFFFF00"/>
                </patternFill>
              </fill>
            </x14:dxf>
          </x14:cfRule>
          <x14:cfRule type="expression" priority="2" id="{4DF05BBE-7541-474A-8A0C-311FA282916F}">
            <xm:f>IF(M8=Info_Operazione!$E$15,TRUE)</xm:f>
            <x14:dxf>
              <font>
                <b/>
                <i val="0"/>
                <color theme="3" tint="-0.499984740745262"/>
              </font>
              <fill>
                <patternFill>
                  <bgColor rgb="FFFF0000"/>
                </patternFill>
              </fill>
            </x14:dxf>
          </x14:cfRule>
          <x14:cfRule type="expression" priority="3" id="{A125DEE0-9AF1-47A4-AE70-1CE65711FD2A}">
            <xm:f>IF(M8=Info_Operazione!$E$14,TRUE)</xm:f>
            <x14:dxf>
              <font>
                <b/>
                <i val="0"/>
                <color theme="3" tint="-0.499984740745262"/>
              </font>
              <fill>
                <patternFill>
                  <bgColor rgb="FF00FF00"/>
                </patternFill>
              </fill>
            </x14:dxf>
          </x14:cfRule>
          <xm:sqref>M8:M57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C2:W63"/>
  <sheetViews>
    <sheetView showGridLines="0" view="pageBreakPreview" zoomScale="75" zoomScaleNormal="100" zoomScaleSheetLayoutView="75" workbookViewId="0">
      <selection activeCell="I16" sqref="I16"/>
    </sheetView>
  </sheetViews>
  <sheetFormatPr defaultRowHeight="11.25" x14ac:dyDescent="0.2"/>
  <cols>
    <col min="1" max="2" width="2.83203125" customWidth="1"/>
    <col min="3" max="3" width="14.83203125" customWidth="1"/>
    <col min="4" max="8" width="12.83203125" customWidth="1"/>
    <col min="9" max="9" width="14.83203125" customWidth="1"/>
    <col min="10" max="10" width="16.6640625" customWidth="1"/>
    <col min="11" max="11" width="20.5" customWidth="1"/>
    <col min="12" max="12" width="2.83203125" customWidth="1"/>
    <col min="13" max="13" width="16" customWidth="1"/>
    <col min="14" max="14" width="12.83203125" customWidth="1"/>
    <col min="15" max="15" width="14.6640625" customWidth="1"/>
    <col min="16" max="16" width="12.83203125" customWidth="1"/>
    <col min="17" max="17" width="14.83203125" customWidth="1"/>
    <col min="18" max="19" width="12.83203125" customWidth="1"/>
    <col min="20" max="20" width="16" customWidth="1"/>
    <col min="21" max="21" width="15" customWidth="1"/>
  </cols>
  <sheetData>
    <row r="2" spans="3:23" ht="42" customHeight="1" x14ac:dyDescent="0.2">
      <c r="C2" s="256" t="str">
        <f>IF(OR(Info_Operazione!E17="",(Entrate_Costi!K58&lt;=Entrate_Costi!U58)),"Non riportare alcun dato nel presente foglio","Inserire i dati di Entrate e Costi per il calcolo del Valore Residuo")</f>
        <v>Non riportare alcun dato nel presente foglio</v>
      </c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</row>
    <row r="4" spans="3:23" ht="12.95" customHeight="1" x14ac:dyDescent="0.2">
      <c r="C4" s="237" t="s">
        <v>136</v>
      </c>
      <c r="D4" s="237"/>
      <c r="E4" s="237"/>
      <c r="F4" s="237"/>
      <c r="G4" s="237"/>
      <c r="H4" s="237"/>
      <c r="I4" s="237"/>
      <c r="J4" s="237"/>
      <c r="K4" s="237"/>
      <c r="M4" s="237" t="s">
        <v>137</v>
      </c>
      <c r="N4" s="237"/>
      <c r="O4" s="237"/>
      <c r="P4" s="237"/>
      <c r="Q4" s="237"/>
      <c r="R4" s="237"/>
      <c r="S4" s="237"/>
      <c r="T4" s="237"/>
      <c r="U4" s="237"/>
    </row>
    <row r="5" spans="3:23" ht="12" thickBot="1" x14ac:dyDescent="0.25">
      <c r="C5" s="238"/>
      <c r="D5" s="238"/>
      <c r="E5" s="238"/>
      <c r="F5" s="238"/>
      <c r="G5" s="238"/>
      <c r="H5" s="238"/>
      <c r="I5" s="238"/>
      <c r="J5" s="238"/>
      <c r="K5" s="238"/>
      <c r="M5" s="238"/>
      <c r="N5" s="238"/>
      <c r="O5" s="238"/>
      <c r="P5" s="238"/>
      <c r="Q5" s="238"/>
      <c r="R5" s="238"/>
      <c r="S5" s="238"/>
      <c r="T5" s="238"/>
      <c r="U5" s="238"/>
    </row>
    <row r="6" spans="3:23" ht="57" thickBot="1" x14ac:dyDescent="0.25">
      <c r="C6" s="254" t="s">
        <v>104</v>
      </c>
      <c r="D6" s="32" t="s">
        <v>116</v>
      </c>
      <c r="E6" s="33" t="s">
        <v>117</v>
      </c>
      <c r="F6" s="33" t="s">
        <v>118</v>
      </c>
      <c r="G6" s="33" t="s">
        <v>119</v>
      </c>
      <c r="H6" s="33" t="s">
        <v>120</v>
      </c>
      <c r="I6" s="34" t="s">
        <v>115</v>
      </c>
      <c r="J6" s="53" t="s">
        <v>134</v>
      </c>
      <c r="K6" s="34" t="s">
        <v>121</v>
      </c>
      <c r="M6" s="254" t="s">
        <v>104</v>
      </c>
      <c r="N6" s="35" t="s">
        <v>144</v>
      </c>
      <c r="O6" s="36" t="s">
        <v>125</v>
      </c>
      <c r="P6" s="36" t="s">
        <v>126</v>
      </c>
      <c r="Q6" s="36" t="s">
        <v>127</v>
      </c>
      <c r="R6" s="36" t="s">
        <v>128</v>
      </c>
      <c r="S6" s="36" t="s">
        <v>129</v>
      </c>
      <c r="T6" s="36" t="s">
        <v>124</v>
      </c>
      <c r="U6" s="34" t="s">
        <v>115</v>
      </c>
    </row>
    <row r="7" spans="3:23" ht="12" thickBot="1" x14ac:dyDescent="0.25">
      <c r="C7" s="255"/>
      <c r="D7" s="54">
        <v>1</v>
      </c>
      <c r="E7" s="55">
        <v>2</v>
      </c>
      <c r="F7" s="55">
        <v>3</v>
      </c>
      <c r="G7" s="55">
        <v>4</v>
      </c>
      <c r="H7" s="55">
        <v>5</v>
      </c>
      <c r="I7" s="56" t="s">
        <v>122</v>
      </c>
      <c r="J7" s="57">
        <v>7</v>
      </c>
      <c r="K7" s="58" t="s">
        <v>157</v>
      </c>
      <c r="M7" s="255"/>
      <c r="N7" s="28">
        <v>1</v>
      </c>
      <c r="O7" s="29">
        <v>2</v>
      </c>
      <c r="P7" s="29">
        <v>3</v>
      </c>
      <c r="Q7" s="29">
        <v>4</v>
      </c>
      <c r="R7" s="29">
        <v>5</v>
      </c>
      <c r="S7" s="29">
        <v>6</v>
      </c>
      <c r="T7" s="29">
        <v>7</v>
      </c>
      <c r="U7" s="30" t="s">
        <v>130</v>
      </c>
    </row>
    <row r="8" spans="3:23" x14ac:dyDescent="0.2">
      <c r="C8" s="113">
        <f>+Info_Operazione!E13</f>
        <v>0</v>
      </c>
      <c r="D8" s="108"/>
      <c r="E8" s="109"/>
      <c r="F8" s="109"/>
      <c r="G8" s="109"/>
      <c r="H8" s="109"/>
      <c r="I8" s="21">
        <f>SUM(D8:H8)</f>
        <v>0</v>
      </c>
      <c r="J8" s="110"/>
      <c r="K8" s="21">
        <f t="shared" ref="K8:K39" si="0">SUM(I8:J8)</f>
        <v>0</v>
      </c>
      <c r="M8" s="113">
        <f>+Info_Operazione!E13</f>
        <v>0</v>
      </c>
      <c r="N8" s="108"/>
      <c r="O8" s="109"/>
      <c r="P8" s="109"/>
      <c r="Q8" s="109"/>
      <c r="R8" s="109"/>
      <c r="S8" s="109"/>
      <c r="T8" s="109"/>
      <c r="U8" s="21">
        <f t="shared" ref="U8:U39" si="1">SUM(N8:T8)</f>
        <v>0</v>
      </c>
      <c r="W8" s="146">
        <f>K8-U8</f>
        <v>0</v>
      </c>
    </row>
    <row r="9" spans="3:23" x14ac:dyDescent="0.2">
      <c r="C9" s="114">
        <f>+C8+1</f>
        <v>1</v>
      </c>
      <c r="D9" s="59"/>
      <c r="E9" s="60"/>
      <c r="F9" s="60"/>
      <c r="G9" s="60"/>
      <c r="H9" s="60"/>
      <c r="I9" s="22">
        <f t="shared" ref="I9:I57" si="2">SUM(D9:H9)</f>
        <v>0</v>
      </c>
      <c r="J9" s="61"/>
      <c r="K9" s="22">
        <f t="shared" si="0"/>
        <v>0</v>
      </c>
      <c r="M9" s="114">
        <f>+M8+1</f>
        <v>1</v>
      </c>
      <c r="N9" s="59"/>
      <c r="O9" s="60"/>
      <c r="P9" s="60"/>
      <c r="Q9" s="60"/>
      <c r="R9" s="60"/>
      <c r="S9" s="60"/>
      <c r="T9" s="60"/>
      <c r="U9" s="22">
        <f t="shared" si="1"/>
        <v>0</v>
      </c>
      <c r="W9" s="146">
        <f t="shared" ref="W9:W57" si="3">K9-U9</f>
        <v>0</v>
      </c>
    </row>
    <row r="10" spans="3:23" x14ac:dyDescent="0.2">
      <c r="C10" s="114">
        <f t="shared" ref="C10:C57" si="4">+C9+1</f>
        <v>2</v>
      </c>
      <c r="D10" s="59"/>
      <c r="E10" s="60"/>
      <c r="F10" s="60"/>
      <c r="G10" s="60"/>
      <c r="H10" s="60"/>
      <c r="I10" s="22">
        <f t="shared" si="2"/>
        <v>0</v>
      </c>
      <c r="J10" s="61"/>
      <c r="K10" s="22">
        <f t="shared" si="0"/>
        <v>0</v>
      </c>
      <c r="M10" s="114">
        <f t="shared" ref="M10:M57" si="5">+M9+1</f>
        <v>2</v>
      </c>
      <c r="N10" s="59"/>
      <c r="O10" s="60"/>
      <c r="P10" s="60"/>
      <c r="Q10" s="60"/>
      <c r="R10" s="60"/>
      <c r="S10" s="60"/>
      <c r="T10" s="60"/>
      <c r="U10" s="22">
        <f t="shared" si="1"/>
        <v>0</v>
      </c>
      <c r="W10" s="146">
        <f t="shared" si="3"/>
        <v>0</v>
      </c>
    </row>
    <row r="11" spans="3:23" x14ac:dyDescent="0.2">
      <c r="C11" s="114">
        <f t="shared" si="4"/>
        <v>3</v>
      </c>
      <c r="D11" s="59"/>
      <c r="E11" s="60"/>
      <c r="F11" s="60"/>
      <c r="G11" s="60"/>
      <c r="H11" s="60"/>
      <c r="I11" s="22">
        <f t="shared" si="2"/>
        <v>0</v>
      </c>
      <c r="J11" s="61"/>
      <c r="K11" s="22">
        <f t="shared" si="0"/>
        <v>0</v>
      </c>
      <c r="M11" s="114">
        <f t="shared" si="5"/>
        <v>3</v>
      </c>
      <c r="N11" s="59"/>
      <c r="O11" s="60"/>
      <c r="P11" s="60"/>
      <c r="Q11" s="60"/>
      <c r="R11" s="60"/>
      <c r="S11" s="60"/>
      <c r="T11" s="60"/>
      <c r="U11" s="22">
        <f t="shared" si="1"/>
        <v>0</v>
      </c>
      <c r="W11" s="146">
        <f t="shared" si="3"/>
        <v>0</v>
      </c>
    </row>
    <row r="12" spans="3:23" x14ac:dyDescent="0.2">
      <c r="C12" s="114">
        <f t="shared" si="4"/>
        <v>4</v>
      </c>
      <c r="D12" s="14"/>
      <c r="E12" s="15"/>
      <c r="F12" s="15"/>
      <c r="G12" s="15"/>
      <c r="H12" s="15"/>
      <c r="I12" s="22">
        <f t="shared" si="2"/>
        <v>0</v>
      </c>
      <c r="J12" s="50"/>
      <c r="K12" s="22">
        <f t="shared" si="0"/>
        <v>0</v>
      </c>
      <c r="M12" s="114">
        <f t="shared" si="5"/>
        <v>4</v>
      </c>
      <c r="N12" s="14"/>
      <c r="O12" s="15"/>
      <c r="P12" s="15"/>
      <c r="Q12" s="15"/>
      <c r="R12" s="15"/>
      <c r="S12" s="15"/>
      <c r="T12" s="15"/>
      <c r="U12" s="22">
        <f t="shared" si="1"/>
        <v>0</v>
      </c>
      <c r="W12" s="146">
        <f t="shared" si="3"/>
        <v>0</v>
      </c>
    </row>
    <row r="13" spans="3:23" x14ac:dyDescent="0.2">
      <c r="C13" s="114">
        <f t="shared" si="4"/>
        <v>5</v>
      </c>
      <c r="D13" s="14"/>
      <c r="E13" s="15"/>
      <c r="F13" s="15"/>
      <c r="G13" s="15"/>
      <c r="H13" s="15"/>
      <c r="I13" s="22">
        <f t="shared" si="2"/>
        <v>0</v>
      </c>
      <c r="J13" s="50"/>
      <c r="K13" s="22">
        <f t="shared" si="0"/>
        <v>0</v>
      </c>
      <c r="M13" s="114">
        <f t="shared" si="5"/>
        <v>5</v>
      </c>
      <c r="N13" s="14"/>
      <c r="O13" s="15"/>
      <c r="P13" s="15"/>
      <c r="Q13" s="15"/>
      <c r="R13" s="15"/>
      <c r="S13" s="15"/>
      <c r="T13" s="15"/>
      <c r="U13" s="22">
        <f t="shared" si="1"/>
        <v>0</v>
      </c>
      <c r="W13" s="146">
        <f t="shared" si="3"/>
        <v>0</v>
      </c>
    </row>
    <row r="14" spans="3:23" x14ac:dyDescent="0.2">
      <c r="C14" s="114">
        <f t="shared" si="4"/>
        <v>6</v>
      </c>
      <c r="D14" s="14"/>
      <c r="E14" s="15"/>
      <c r="F14" s="15"/>
      <c r="G14" s="15"/>
      <c r="H14" s="15"/>
      <c r="I14" s="22">
        <f t="shared" si="2"/>
        <v>0</v>
      </c>
      <c r="J14" s="50"/>
      <c r="K14" s="22">
        <f t="shared" si="0"/>
        <v>0</v>
      </c>
      <c r="M14" s="114">
        <f t="shared" si="5"/>
        <v>6</v>
      </c>
      <c r="N14" s="14"/>
      <c r="O14" s="15"/>
      <c r="P14" s="15"/>
      <c r="Q14" s="15"/>
      <c r="R14" s="15"/>
      <c r="S14" s="15"/>
      <c r="T14" s="15"/>
      <c r="U14" s="22">
        <f t="shared" si="1"/>
        <v>0</v>
      </c>
      <c r="W14" s="146">
        <f t="shared" si="3"/>
        <v>0</v>
      </c>
    </row>
    <row r="15" spans="3:23" x14ac:dyDescent="0.2">
      <c r="C15" s="114">
        <f t="shared" si="4"/>
        <v>7</v>
      </c>
      <c r="D15" s="14"/>
      <c r="E15" s="15"/>
      <c r="F15" s="15"/>
      <c r="G15" s="15"/>
      <c r="H15" s="15"/>
      <c r="I15" s="22">
        <f t="shared" si="2"/>
        <v>0</v>
      </c>
      <c r="J15" s="50"/>
      <c r="K15" s="22">
        <f t="shared" si="0"/>
        <v>0</v>
      </c>
      <c r="M15" s="114">
        <f t="shared" si="5"/>
        <v>7</v>
      </c>
      <c r="N15" s="14"/>
      <c r="O15" s="15"/>
      <c r="P15" s="15"/>
      <c r="Q15" s="15"/>
      <c r="R15" s="15"/>
      <c r="S15" s="15"/>
      <c r="T15" s="15"/>
      <c r="U15" s="22">
        <f t="shared" si="1"/>
        <v>0</v>
      </c>
      <c r="W15" s="146">
        <f t="shared" si="3"/>
        <v>0</v>
      </c>
    </row>
    <row r="16" spans="3:23" x14ac:dyDescent="0.2">
      <c r="C16" s="114">
        <f t="shared" si="4"/>
        <v>8</v>
      </c>
      <c r="D16" s="14"/>
      <c r="E16" s="15"/>
      <c r="F16" s="15"/>
      <c r="G16" s="15"/>
      <c r="H16" s="15"/>
      <c r="I16" s="22">
        <f t="shared" si="2"/>
        <v>0</v>
      </c>
      <c r="J16" s="50"/>
      <c r="K16" s="22">
        <f t="shared" si="0"/>
        <v>0</v>
      </c>
      <c r="M16" s="114">
        <f t="shared" si="5"/>
        <v>8</v>
      </c>
      <c r="N16" s="14"/>
      <c r="O16" s="15"/>
      <c r="P16" s="15"/>
      <c r="Q16" s="15"/>
      <c r="R16" s="15"/>
      <c r="S16" s="15"/>
      <c r="T16" s="15"/>
      <c r="U16" s="22">
        <f t="shared" si="1"/>
        <v>0</v>
      </c>
      <c r="W16" s="146">
        <f t="shared" si="3"/>
        <v>0</v>
      </c>
    </row>
    <row r="17" spans="3:23" x14ac:dyDescent="0.2">
      <c r="C17" s="114">
        <f t="shared" si="4"/>
        <v>9</v>
      </c>
      <c r="D17" s="14"/>
      <c r="E17" s="15"/>
      <c r="F17" s="15"/>
      <c r="G17" s="15"/>
      <c r="H17" s="15"/>
      <c r="I17" s="22">
        <f t="shared" si="2"/>
        <v>0</v>
      </c>
      <c r="J17" s="50"/>
      <c r="K17" s="22">
        <f t="shared" si="0"/>
        <v>0</v>
      </c>
      <c r="M17" s="114">
        <f t="shared" si="5"/>
        <v>9</v>
      </c>
      <c r="N17" s="14"/>
      <c r="O17" s="15"/>
      <c r="P17" s="15"/>
      <c r="Q17" s="15"/>
      <c r="R17" s="15"/>
      <c r="S17" s="15"/>
      <c r="T17" s="15"/>
      <c r="U17" s="22">
        <f t="shared" si="1"/>
        <v>0</v>
      </c>
      <c r="W17" s="146">
        <f t="shared" si="3"/>
        <v>0</v>
      </c>
    </row>
    <row r="18" spans="3:23" x14ac:dyDescent="0.2">
      <c r="C18" s="114">
        <f t="shared" si="4"/>
        <v>10</v>
      </c>
      <c r="D18" s="14"/>
      <c r="E18" s="15"/>
      <c r="F18" s="15"/>
      <c r="G18" s="15"/>
      <c r="H18" s="15"/>
      <c r="I18" s="22">
        <f t="shared" si="2"/>
        <v>0</v>
      </c>
      <c r="J18" s="50"/>
      <c r="K18" s="22">
        <f t="shared" si="0"/>
        <v>0</v>
      </c>
      <c r="M18" s="114">
        <f t="shared" si="5"/>
        <v>10</v>
      </c>
      <c r="N18" s="14"/>
      <c r="O18" s="15"/>
      <c r="P18" s="15"/>
      <c r="Q18" s="15"/>
      <c r="R18" s="15"/>
      <c r="S18" s="15"/>
      <c r="T18" s="15"/>
      <c r="U18" s="22">
        <f t="shared" si="1"/>
        <v>0</v>
      </c>
      <c r="W18" s="146">
        <f t="shared" si="3"/>
        <v>0</v>
      </c>
    </row>
    <row r="19" spans="3:23" x14ac:dyDescent="0.2">
      <c r="C19" s="114">
        <f t="shared" si="4"/>
        <v>11</v>
      </c>
      <c r="D19" s="14"/>
      <c r="E19" s="15"/>
      <c r="F19" s="15"/>
      <c r="G19" s="15"/>
      <c r="H19" s="15"/>
      <c r="I19" s="22">
        <f t="shared" si="2"/>
        <v>0</v>
      </c>
      <c r="J19" s="50"/>
      <c r="K19" s="22">
        <f t="shared" si="0"/>
        <v>0</v>
      </c>
      <c r="M19" s="114">
        <f t="shared" si="5"/>
        <v>11</v>
      </c>
      <c r="N19" s="14"/>
      <c r="O19" s="15"/>
      <c r="P19" s="15"/>
      <c r="Q19" s="15"/>
      <c r="R19" s="15"/>
      <c r="S19" s="15"/>
      <c r="T19" s="15"/>
      <c r="U19" s="22">
        <f t="shared" si="1"/>
        <v>0</v>
      </c>
      <c r="W19" s="146">
        <f t="shared" si="3"/>
        <v>0</v>
      </c>
    </row>
    <row r="20" spans="3:23" x14ac:dyDescent="0.2">
      <c r="C20" s="114">
        <f t="shared" si="4"/>
        <v>12</v>
      </c>
      <c r="D20" s="14"/>
      <c r="E20" s="15"/>
      <c r="F20" s="15"/>
      <c r="G20" s="15"/>
      <c r="H20" s="15"/>
      <c r="I20" s="22">
        <f t="shared" si="2"/>
        <v>0</v>
      </c>
      <c r="J20" s="50"/>
      <c r="K20" s="22">
        <f t="shared" si="0"/>
        <v>0</v>
      </c>
      <c r="M20" s="114">
        <f t="shared" si="5"/>
        <v>12</v>
      </c>
      <c r="N20" s="14"/>
      <c r="O20" s="15"/>
      <c r="P20" s="15"/>
      <c r="Q20" s="15"/>
      <c r="R20" s="15"/>
      <c r="S20" s="15"/>
      <c r="T20" s="15"/>
      <c r="U20" s="22">
        <f t="shared" si="1"/>
        <v>0</v>
      </c>
      <c r="W20" s="146">
        <f t="shared" si="3"/>
        <v>0</v>
      </c>
    </row>
    <row r="21" spans="3:23" x14ac:dyDescent="0.2">
      <c r="C21" s="114">
        <f t="shared" si="4"/>
        <v>13</v>
      </c>
      <c r="D21" s="14"/>
      <c r="E21" s="15"/>
      <c r="F21" s="15"/>
      <c r="G21" s="15"/>
      <c r="H21" s="15"/>
      <c r="I21" s="22">
        <f t="shared" si="2"/>
        <v>0</v>
      </c>
      <c r="J21" s="50"/>
      <c r="K21" s="22">
        <f t="shared" si="0"/>
        <v>0</v>
      </c>
      <c r="M21" s="114">
        <f t="shared" si="5"/>
        <v>13</v>
      </c>
      <c r="N21" s="14"/>
      <c r="O21" s="15"/>
      <c r="P21" s="15"/>
      <c r="Q21" s="15"/>
      <c r="R21" s="15"/>
      <c r="S21" s="15"/>
      <c r="T21" s="15"/>
      <c r="U21" s="22">
        <f t="shared" si="1"/>
        <v>0</v>
      </c>
      <c r="W21" s="146">
        <f t="shared" si="3"/>
        <v>0</v>
      </c>
    </row>
    <row r="22" spans="3:23" x14ac:dyDescent="0.2">
      <c r="C22" s="114">
        <f t="shared" si="4"/>
        <v>14</v>
      </c>
      <c r="D22" s="14"/>
      <c r="E22" s="15"/>
      <c r="F22" s="15"/>
      <c r="G22" s="15"/>
      <c r="H22" s="15"/>
      <c r="I22" s="22">
        <f t="shared" si="2"/>
        <v>0</v>
      </c>
      <c r="J22" s="50"/>
      <c r="K22" s="22">
        <f t="shared" si="0"/>
        <v>0</v>
      </c>
      <c r="M22" s="114">
        <f t="shared" si="5"/>
        <v>14</v>
      </c>
      <c r="N22" s="14"/>
      <c r="O22" s="15"/>
      <c r="P22" s="15"/>
      <c r="Q22" s="15"/>
      <c r="R22" s="15"/>
      <c r="S22" s="15"/>
      <c r="T22" s="15"/>
      <c r="U22" s="22">
        <f t="shared" si="1"/>
        <v>0</v>
      </c>
      <c r="W22" s="146">
        <f t="shared" si="3"/>
        <v>0</v>
      </c>
    </row>
    <row r="23" spans="3:23" x14ac:dyDescent="0.2">
      <c r="C23" s="114">
        <f t="shared" si="4"/>
        <v>15</v>
      </c>
      <c r="D23" s="14"/>
      <c r="E23" s="15"/>
      <c r="F23" s="15"/>
      <c r="G23" s="15"/>
      <c r="H23" s="15"/>
      <c r="I23" s="22">
        <f t="shared" si="2"/>
        <v>0</v>
      </c>
      <c r="J23" s="50"/>
      <c r="K23" s="22">
        <f t="shared" si="0"/>
        <v>0</v>
      </c>
      <c r="M23" s="114">
        <f t="shared" si="5"/>
        <v>15</v>
      </c>
      <c r="N23" s="14"/>
      <c r="O23" s="15"/>
      <c r="P23" s="15"/>
      <c r="Q23" s="15"/>
      <c r="R23" s="15"/>
      <c r="S23" s="15"/>
      <c r="T23" s="15"/>
      <c r="U23" s="22">
        <f t="shared" si="1"/>
        <v>0</v>
      </c>
      <c r="W23" s="146">
        <f t="shared" si="3"/>
        <v>0</v>
      </c>
    </row>
    <row r="24" spans="3:23" x14ac:dyDescent="0.2">
      <c r="C24" s="114">
        <f t="shared" si="4"/>
        <v>16</v>
      </c>
      <c r="D24" s="14"/>
      <c r="E24" s="15"/>
      <c r="F24" s="15"/>
      <c r="G24" s="15"/>
      <c r="H24" s="15"/>
      <c r="I24" s="22">
        <f t="shared" si="2"/>
        <v>0</v>
      </c>
      <c r="J24" s="50"/>
      <c r="K24" s="22">
        <f t="shared" si="0"/>
        <v>0</v>
      </c>
      <c r="M24" s="114">
        <f t="shared" si="5"/>
        <v>16</v>
      </c>
      <c r="N24" s="14"/>
      <c r="O24" s="15"/>
      <c r="P24" s="15"/>
      <c r="Q24" s="15"/>
      <c r="R24" s="15"/>
      <c r="S24" s="15"/>
      <c r="T24" s="15"/>
      <c r="U24" s="22">
        <f t="shared" si="1"/>
        <v>0</v>
      </c>
      <c r="W24" s="146">
        <f t="shared" si="3"/>
        <v>0</v>
      </c>
    </row>
    <row r="25" spans="3:23" x14ac:dyDescent="0.2">
      <c r="C25" s="114">
        <f t="shared" si="4"/>
        <v>17</v>
      </c>
      <c r="D25" s="14"/>
      <c r="E25" s="15"/>
      <c r="F25" s="15"/>
      <c r="G25" s="15"/>
      <c r="H25" s="15"/>
      <c r="I25" s="22">
        <f t="shared" si="2"/>
        <v>0</v>
      </c>
      <c r="J25" s="50"/>
      <c r="K25" s="22">
        <f t="shared" si="0"/>
        <v>0</v>
      </c>
      <c r="M25" s="114">
        <f t="shared" si="5"/>
        <v>17</v>
      </c>
      <c r="N25" s="14"/>
      <c r="O25" s="15"/>
      <c r="P25" s="15"/>
      <c r="Q25" s="15"/>
      <c r="R25" s="15"/>
      <c r="S25" s="15"/>
      <c r="T25" s="15"/>
      <c r="U25" s="22">
        <f t="shared" si="1"/>
        <v>0</v>
      </c>
      <c r="W25" s="146">
        <f t="shared" si="3"/>
        <v>0</v>
      </c>
    </row>
    <row r="26" spans="3:23" x14ac:dyDescent="0.2">
      <c r="C26" s="114">
        <f t="shared" si="4"/>
        <v>18</v>
      </c>
      <c r="D26" s="14"/>
      <c r="E26" s="15"/>
      <c r="F26" s="15"/>
      <c r="G26" s="15"/>
      <c r="H26" s="15"/>
      <c r="I26" s="22">
        <f t="shared" si="2"/>
        <v>0</v>
      </c>
      <c r="J26" s="50"/>
      <c r="K26" s="22">
        <f t="shared" si="0"/>
        <v>0</v>
      </c>
      <c r="M26" s="114">
        <f t="shared" si="5"/>
        <v>18</v>
      </c>
      <c r="N26" s="14"/>
      <c r="O26" s="15"/>
      <c r="P26" s="15"/>
      <c r="Q26" s="15"/>
      <c r="R26" s="15"/>
      <c r="S26" s="15"/>
      <c r="T26" s="15"/>
      <c r="U26" s="22">
        <f t="shared" si="1"/>
        <v>0</v>
      </c>
      <c r="W26" s="146">
        <f t="shared" si="3"/>
        <v>0</v>
      </c>
    </row>
    <row r="27" spans="3:23" x14ac:dyDescent="0.2">
      <c r="C27" s="114">
        <f t="shared" si="4"/>
        <v>19</v>
      </c>
      <c r="D27" s="14"/>
      <c r="E27" s="15"/>
      <c r="F27" s="15"/>
      <c r="G27" s="15"/>
      <c r="H27" s="15"/>
      <c r="I27" s="22">
        <f t="shared" si="2"/>
        <v>0</v>
      </c>
      <c r="J27" s="50"/>
      <c r="K27" s="22">
        <f t="shared" si="0"/>
        <v>0</v>
      </c>
      <c r="M27" s="114">
        <f t="shared" si="5"/>
        <v>19</v>
      </c>
      <c r="N27" s="14"/>
      <c r="O27" s="15"/>
      <c r="P27" s="15"/>
      <c r="Q27" s="15"/>
      <c r="R27" s="15"/>
      <c r="S27" s="15"/>
      <c r="T27" s="15"/>
      <c r="U27" s="22">
        <f t="shared" si="1"/>
        <v>0</v>
      </c>
      <c r="W27" s="146">
        <f t="shared" si="3"/>
        <v>0</v>
      </c>
    </row>
    <row r="28" spans="3:23" x14ac:dyDescent="0.2">
      <c r="C28" s="114">
        <f t="shared" si="4"/>
        <v>20</v>
      </c>
      <c r="D28" s="14"/>
      <c r="E28" s="15"/>
      <c r="F28" s="15"/>
      <c r="G28" s="15"/>
      <c r="H28" s="15"/>
      <c r="I28" s="22">
        <f t="shared" si="2"/>
        <v>0</v>
      </c>
      <c r="J28" s="50"/>
      <c r="K28" s="22">
        <f t="shared" si="0"/>
        <v>0</v>
      </c>
      <c r="M28" s="114">
        <f t="shared" si="5"/>
        <v>20</v>
      </c>
      <c r="N28" s="14"/>
      <c r="O28" s="15"/>
      <c r="P28" s="15"/>
      <c r="Q28" s="15"/>
      <c r="R28" s="15"/>
      <c r="S28" s="15"/>
      <c r="T28" s="15"/>
      <c r="U28" s="22">
        <f t="shared" si="1"/>
        <v>0</v>
      </c>
      <c r="W28" s="146">
        <f t="shared" si="3"/>
        <v>0</v>
      </c>
    </row>
    <row r="29" spans="3:23" x14ac:dyDescent="0.2">
      <c r="C29" s="114">
        <f t="shared" si="4"/>
        <v>21</v>
      </c>
      <c r="D29" s="14"/>
      <c r="E29" s="15"/>
      <c r="F29" s="15"/>
      <c r="G29" s="15"/>
      <c r="H29" s="15"/>
      <c r="I29" s="22">
        <f t="shared" si="2"/>
        <v>0</v>
      </c>
      <c r="J29" s="50"/>
      <c r="K29" s="22">
        <f t="shared" si="0"/>
        <v>0</v>
      </c>
      <c r="M29" s="114">
        <f t="shared" si="5"/>
        <v>21</v>
      </c>
      <c r="N29" s="14"/>
      <c r="O29" s="15"/>
      <c r="P29" s="15"/>
      <c r="Q29" s="15"/>
      <c r="R29" s="15"/>
      <c r="S29" s="15"/>
      <c r="T29" s="15"/>
      <c r="U29" s="22">
        <f t="shared" si="1"/>
        <v>0</v>
      </c>
      <c r="W29" s="146">
        <f t="shared" si="3"/>
        <v>0</v>
      </c>
    </row>
    <row r="30" spans="3:23" x14ac:dyDescent="0.2">
      <c r="C30" s="114">
        <f t="shared" si="4"/>
        <v>22</v>
      </c>
      <c r="D30" s="14"/>
      <c r="E30" s="15"/>
      <c r="F30" s="15"/>
      <c r="G30" s="15"/>
      <c r="H30" s="15"/>
      <c r="I30" s="22">
        <f t="shared" si="2"/>
        <v>0</v>
      </c>
      <c r="J30" s="50"/>
      <c r="K30" s="22">
        <f t="shared" si="0"/>
        <v>0</v>
      </c>
      <c r="M30" s="114">
        <f t="shared" si="5"/>
        <v>22</v>
      </c>
      <c r="N30" s="14"/>
      <c r="O30" s="15"/>
      <c r="P30" s="15"/>
      <c r="Q30" s="15"/>
      <c r="R30" s="15"/>
      <c r="S30" s="15"/>
      <c r="T30" s="15"/>
      <c r="U30" s="22">
        <f t="shared" si="1"/>
        <v>0</v>
      </c>
      <c r="W30" s="146">
        <f t="shared" si="3"/>
        <v>0</v>
      </c>
    </row>
    <row r="31" spans="3:23" x14ac:dyDescent="0.2">
      <c r="C31" s="114">
        <f t="shared" si="4"/>
        <v>23</v>
      </c>
      <c r="D31" s="14"/>
      <c r="E31" s="15"/>
      <c r="F31" s="15"/>
      <c r="G31" s="15"/>
      <c r="H31" s="15"/>
      <c r="I31" s="22">
        <f t="shared" si="2"/>
        <v>0</v>
      </c>
      <c r="J31" s="50"/>
      <c r="K31" s="22">
        <f t="shared" si="0"/>
        <v>0</v>
      </c>
      <c r="M31" s="114">
        <f t="shared" si="5"/>
        <v>23</v>
      </c>
      <c r="N31" s="14"/>
      <c r="O31" s="15"/>
      <c r="P31" s="15"/>
      <c r="Q31" s="15"/>
      <c r="R31" s="15"/>
      <c r="S31" s="15"/>
      <c r="T31" s="15"/>
      <c r="U31" s="22">
        <f t="shared" si="1"/>
        <v>0</v>
      </c>
      <c r="W31" s="146">
        <f t="shared" si="3"/>
        <v>0</v>
      </c>
    </row>
    <row r="32" spans="3:23" x14ac:dyDescent="0.2">
      <c r="C32" s="114">
        <f t="shared" si="4"/>
        <v>24</v>
      </c>
      <c r="D32" s="14"/>
      <c r="E32" s="15"/>
      <c r="F32" s="15"/>
      <c r="G32" s="15"/>
      <c r="H32" s="15"/>
      <c r="I32" s="22">
        <f t="shared" si="2"/>
        <v>0</v>
      </c>
      <c r="J32" s="50"/>
      <c r="K32" s="22">
        <f t="shared" si="0"/>
        <v>0</v>
      </c>
      <c r="M32" s="114">
        <f t="shared" si="5"/>
        <v>24</v>
      </c>
      <c r="N32" s="14"/>
      <c r="O32" s="15"/>
      <c r="P32" s="15"/>
      <c r="Q32" s="15"/>
      <c r="R32" s="15"/>
      <c r="S32" s="15"/>
      <c r="T32" s="15"/>
      <c r="U32" s="22">
        <f t="shared" si="1"/>
        <v>0</v>
      </c>
      <c r="W32" s="146">
        <f t="shared" si="3"/>
        <v>0</v>
      </c>
    </row>
    <row r="33" spans="3:23" x14ac:dyDescent="0.2">
      <c r="C33" s="114">
        <f t="shared" si="4"/>
        <v>25</v>
      </c>
      <c r="D33" s="14"/>
      <c r="E33" s="15"/>
      <c r="F33" s="15"/>
      <c r="G33" s="15"/>
      <c r="H33" s="15"/>
      <c r="I33" s="22">
        <f t="shared" si="2"/>
        <v>0</v>
      </c>
      <c r="J33" s="50"/>
      <c r="K33" s="22">
        <f t="shared" si="0"/>
        <v>0</v>
      </c>
      <c r="M33" s="114">
        <f t="shared" si="5"/>
        <v>25</v>
      </c>
      <c r="N33" s="14"/>
      <c r="O33" s="15"/>
      <c r="P33" s="15"/>
      <c r="Q33" s="15"/>
      <c r="R33" s="15"/>
      <c r="S33" s="15"/>
      <c r="T33" s="15"/>
      <c r="U33" s="22">
        <f t="shared" si="1"/>
        <v>0</v>
      </c>
      <c r="W33" s="146">
        <f t="shared" si="3"/>
        <v>0</v>
      </c>
    </row>
    <row r="34" spans="3:23" x14ac:dyDescent="0.2">
      <c r="C34" s="114">
        <f t="shared" si="4"/>
        <v>26</v>
      </c>
      <c r="D34" s="14"/>
      <c r="E34" s="15"/>
      <c r="F34" s="15"/>
      <c r="G34" s="15"/>
      <c r="H34" s="15"/>
      <c r="I34" s="22">
        <f t="shared" si="2"/>
        <v>0</v>
      </c>
      <c r="J34" s="50"/>
      <c r="K34" s="22">
        <f t="shared" si="0"/>
        <v>0</v>
      </c>
      <c r="M34" s="114">
        <f t="shared" si="5"/>
        <v>26</v>
      </c>
      <c r="N34" s="14"/>
      <c r="O34" s="15"/>
      <c r="P34" s="15"/>
      <c r="Q34" s="15"/>
      <c r="R34" s="15"/>
      <c r="S34" s="15"/>
      <c r="T34" s="15"/>
      <c r="U34" s="22">
        <f t="shared" si="1"/>
        <v>0</v>
      </c>
      <c r="W34" s="146">
        <f t="shared" si="3"/>
        <v>0</v>
      </c>
    </row>
    <row r="35" spans="3:23" x14ac:dyDescent="0.2">
      <c r="C35" s="114">
        <f t="shared" si="4"/>
        <v>27</v>
      </c>
      <c r="D35" s="14"/>
      <c r="E35" s="15"/>
      <c r="F35" s="15"/>
      <c r="G35" s="15"/>
      <c r="H35" s="15"/>
      <c r="I35" s="22">
        <f t="shared" si="2"/>
        <v>0</v>
      </c>
      <c r="J35" s="50"/>
      <c r="K35" s="22">
        <f t="shared" si="0"/>
        <v>0</v>
      </c>
      <c r="M35" s="114">
        <f t="shared" si="5"/>
        <v>27</v>
      </c>
      <c r="N35" s="14"/>
      <c r="O35" s="15"/>
      <c r="P35" s="15"/>
      <c r="Q35" s="15"/>
      <c r="R35" s="15"/>
      <c r="S35" s="15"/>
      <c r="T35" s="15"/>
      <c r="U35" s="22">
        <f t="shared" si="1"/>
        <v>0</v>
      </c>
      <c r="W35" s="146">
        <f t="shared" si="3"/>
        <v>0</v>
      </c>
    </row>
    <row r="36" spans="3:23" x14ac:dyDescent="0.2">
      <c r="C36" s="114">
        <f t="shared" si="4"/>
        <v>28</v>
      </c>
      <c r="D36" s="14"/>
      <c r="E36" s="15"/>
      <c r="F36" s="15"/>
      <c r="G36" s="15"/>
      <c r="H36" s="15"/>
      <c r="I36" s="22">
        <f t="shared" si="2"/>
        <v>0</v>
      </c>
      <c r="J36" s="50"/>
      <c r="K36" s="22">
        <f t="shared" si="0"/>
        <v>0</v>
      </c>
      <c r="M36" s="114">
        <f t="shared" si="5"/>
        <v>28</v>
      </c>
      <c r="N36" s="14"/>
      <c r="O36" s="15"/>
      <c r="P36" s="15"/>
      <c r="Q36" s="15"/>
      <c r="R36" s="15"/>
      <c r="S36" s="15"/>
      <c r="T36" s="15"/>
      <c r="U36" s="22">
        <f t="shared" si="1"/>
        <v>0</v>
      </c>
      <c r="W36" s="146">
        <f t="shared" si="3"/>
        <v>0</v>
      </c>
    </row>
    <row r="37" spans="3:23" x14ac:dyDescent="0.2">
      <c r="C37" s="114">
        <f t="shared" si="4"/>
        <v>29</v>
      </c>
      <c r="D37" s="14"/>
      <c r="E37" s="15"/>
      <c r="F37" s="15"/>
      <c r="G37" s="15"/>
      <c r="H37" s="15"/>
      <c r="I37" s="22">
        <f t="shared" si="2"/>
        <v>0</v>
      </c>
      <c r="J37" s="50"/>
      <c r="K37" s="22">
        <f t="shared" si="0"/>
        <v>0</v>
      </c>
      <c r="M37" s="114">
        <f t="shared" si="5"/>
        <v>29</v>
      </c>
      <c r="N37" s="14"/>
      <c r="O37" s="15"/>
      <c r="P37" s="15"/>
      <c r="Q37" s="15"/>
      <c r="R37" s="15"/>
      <c r="S37" s="15"/>
      <c r="T37" s="15"/>
      <c r="U37" s="22">
        <f t="shared" si="1"/>
        <v>0</v>
      </c>
      <c r="W37" s="146">
        <f t="shared" si="3"/>
        <v>0</v>
      </c>
    </row>
    <row r="38" spans="3:23" x14ac:dyDescent="0.2">
      <c r="C38" s="114">
        <f t="shared" si="4"/>
        <v>30</v>
      </c>
      <c r="D38" s="14"/>
      <c r="E38" s="15"/>
      <c r="F38" s="15"/>
      <c r="G38" s="15"/>
      <c r="H38" s="15"/>
      <c r="I38" s="22">
        <f t="shared" si="2"/>
        <v>0</v>
      </c>
      <c r="J38" s="50"/>
      <c r="K38" s="22">
        <f t="shared" si="0"/>
        <v>0</v>
      </c>
      <c r="M38" s="114">
        <f t="shared" si="5"/>
        <v>30</v>
      </c>
      <c r="N38" s="14"/>
      <c r="O38" s="15"/>
      <c r="P38" s="15"/>
      <c r="Q38" s="15"/>
      <c r="R38" s="15"/>
      <c r="S38" s="15"/>
      <c r="T38" s="15"/>
      <c r="U38" s="22">
        <f t="shared" si="1"/>
        <v>0</v>
      </c>
      <c r="W38" s="146">
        <f t="shared" si="3"/>
        <v>0</v>
      </c>
    </row>
    <row r="39" spans="3:23" x14ac:dyDescent="0.2">
      <c r="C39" s="114">
        <f t="shared" si="4"/>
        <v>31</v>
      </c>
      <c r="D39" s="14"/>
      <c r="E39" s="15"/>
      <c r="F39" s="15"/>
      <c r="G39" s="15"/>
      <c r="H39" s="15"/>
      <c r="I39" s="22">
        <f>SUM(D39:H39)</f>
        <v>0</v>
      </c>
      <c r="J39" s="50"/>
      <c r="K39" s="22">
        <f t="shared" si="0"/>
        <v>0</v>
      </c>
      <c r="M39" s="114">
        <f t="shared" si="5"/>
        <v>31</v>
      </c>
      <c r="N39" s="14"/>
      <c r="O39" s="15"/>
      <c r="P39" s="15"/>
      <c r="Q39" s="15"/>
      <c r="R39" s="15"/>
      <c r="S39" s="15"/>
      <c r="T39" s="15"/>
      <c r="U39" s="22">
        <f t="shared" si="1"/>
        <v>0</v>
      </c>
      <c r="W39" s="146">
        <f t="shared" si="3"/>
        <v>0</v>
      </c>
    </row>
    <row r="40" spans="3:23" x14ac:dyDescent="0.2">
      <c r="C40" s="114">
        <f t="shared" si="4"/>
        <v>32</v>
      </c>
      <c r="D40" s="14"/>
      <c r="E40" s="15"/>
      <c r="F40" s="15"/>
      <c r="G40" s="15"/>
      <c r="H40" s="156"/>
      <c r="I40" s="22">
        <f>SUM(D40:H40)</f>
        <v>0</v>
      </c>
      <c r="J40" s="50"/>
      <c r="K40" s="22">
        <f t="shared" ref="K40:K57" si="6">SUM(I40:J40)</f>
        <v>0</v>
      </c>
      <c r="M40" s="114">
        <f t="shared" si="5"/>
        <v>32</v>
      </c>
      <c r="N40" s="157"/>
      <c r="O40" s="15"/>
      <c r="P40" s="15"/>
      <c r="Q40" s="15"/>
      <c r="R40" s="15"/>
      <c r="S40" s="15"/>
      <c r="T40" s="15"/>
      <c r="U40" s="22">
        <f t="shared" ref="U40:U57" si="7">SUM(N40:T40)</f>
        <v>0</v>
      </c>
      <c r="W40" s="146">
        <f t="shared" si="3"/>
        <v>0</v>
      </c>
    </row>
    <row r="41" spans="3:23" x14ac:dyDescent="0.2">
      <c r="C41" s="114">
        <f t="shared" si="4"/>
        <v>33</v>
      </c>
      <c r="D41" s="14"/>
      <c r="E41" s="15"/>
      <c r="F41" s="15"/>
      <c r="G41" s="15"/>
      <c r="H41" s="156"/>
      <c r="I41" s="22">
        <f t="shared" si="2"/>
        <v>0</v>
      </c>
      <c r="J41" s="50"/>
      <c r="K41" s="22">
        <f t="shared" si="6"/>
        <v>0</v>
      </c>
      <c r="M41" s="114">
        <f t="shared" si="5"/>
        <v>33</v>
      </c>
      <c r="N41" s="157"/>
      <c r="O41" s="15"/>
      <c r="P41" s="15"/>
      <c r="Q41" s="15"/>
      <c r="R41" s="15"/>
      <c r="S41" s="15"/>
      <c r="T41" s="15"/>
      <c r="U41" s="22">
        <f t="shared" si="7"/>
        <v>0</v>
      </c>
      <c r="W41" s="146">
        <f t="shared" si="3"/>
        <v>0</v>
      </c>
    </row>
    <row r="42" spans="3:23" x14ac:dyDescent="0.2">
      <c r="C42" s="114">
        <f t="shared" si="4"/>
        <v>34</v>
      </c>
      <c r="D42" s="14"/>
      <c r="E42" s="15"/>
      <c r="F42" s="15"/>
      <c r="G42" s="15"/>
      <c r="H42" s="156"/>
      <c r="I42" s="22">
        <f t="shared" si="2"/>
        <v>0</v>
      </c>
      <c r="J42" s="50"/>
      <c r="K42" s="22">
        <f t="shared" si="6"/>
        <v>0</v>
      </c>
      <c r="M42" s="114">
        <f t="shared" si="5"/>
        <v>34</v>
      </c>
      <c r="N42" s="157"/>
      <c r="O42" s="15"/>
      <c r="P42" s="15"/>
      <c r="Q42" s="15"/>
      <c r="R42" s="15"/>
      <c r="S42" s="15"/>
      <c r="T42" s="15"/>
      <c r="U42" s="22">
        <f t="shared" si="7"/>
        <v>0</v>
      </c>
      <c r="W42" s="146">
        <f t="shared" si="3"/>
        <v>0</v>
      </c>
    </row>
    <row r="43" spans="3:23" x14ac:dyDescent="0.2">
      <c r="C43" s="114">
        <f t="shared" si="4"/>
        <v>35</v>
      </c>
      <c r="D43" s="14"/>
      <c r="E43" s="15"/>
      <c r="F43" s="15"/>
      <c r="G43" s="15"/>
      <c r="H43" s="156"/>
      <c r="I43" s="22">
        <f t="shared" si="2"/>
        <v>0</v>
      </c>
      <c r="J43" s="50"/>
      <c r="K43" s="22">
        <f t="shared" si="6"/>
        <v>0</v>
      </c>
      <c r="M43" s="114">
        <f t="shared" si="5"/>
        <v>35</v>
      </c>
      <c r="N43" s="157"/>
      <c r="O43" s="15"/>
      <c r="P43" s="15"/>
      <c r="Q43" s="15"/>
      <c r="R43" s="15"/>
      <c r="S43" s="15"/>
      <c r="T43" s="15"/>
      <c r="U43" s="22">
        <f t="shared" si="7"/>
        <v>0</v>
      </c>
      <c r="W43" s="146">
        <f t="shared" si="3"/>
        <v>0</v>
      </c>
    </row>
    <row r="44" spans="3:23" x14ac:dyDescent="0.2">
      <c r="C44" s="114">
        <f t="shared" si="4"/>
        <v>36</v>
      </c>
      <c r="D44" s="14"/>
      <c r="E44" s="15"/>
      <c r="F44" s="15"/>
      <c r="G44" s="15"/>
      <c r="H44" s="15"/>
      <c r="I44" s="22">
        <f t="shared" si="2"/>
        <v>0</v>
      </c>
      <c r="J44" s="50"/>
      <c r="K44" s="22">
        <f t="shared" si="6"/>
        <v>0</v>
      </c>
      <c r="M44" s="114">
        <f t="shared" si="5"/>
        <v>36</v>
      </c>
      <c r="N44" s="14"/>
      <c r="O44" s="15"/>
      <c r="P44" s="15"/>
      <c r="Q44" s="15"/>
      <c r="R44" s="15"/>
      <c r="S44" s="15"/>
      <c r="T44" s="15"/>
      <c r="U44" s="22">
        <f t="shared" si="7"/>
        <v>0</v>
      </c>
      <c r="W44" s="146">
        <f t="shared" si="3"/>
        <v>0</v>
      </c>
    </row>
    <row r="45" spans="3:23" x14ac:dyDescent="0.2">
      <c r="C45" s="114">
        <f t="shared" si="4"/>
        <v>37</v>
      </c>
      <c r="D45" s="14"/>
      <c r="E45" s="15"/>
      <c r="F45" s="15"/>
      <c r="G45" s="15"/>
      <c r="H45" s="15"/>
      <c r="I45" s="22">
        <f t="shared" si="2"/>
        <v>0</v>
      </c>
      <c r="J45" s="50"/>
      <c r="K45" s="22">
        <f t="shared" si="6"/>
        <v>0</v>
      </c>
      <c r="M45" s="114">
        <f t="shared" si="5"/>
        <v>37</v>
      </c>
      <c r="N45" s="14"/>
      <c r="O45" s="15"/>
      <c r="P45" s="15"/>
      <c r="Q45" s="15"/>
      <c r="R45" s="15"/>
      <c r="S45" s="15"/>
      <c r="T45" s="15"/>
      <c r="U45" s="22">
        <f t="shared" si="7"/>
        <v>0</v>
      </c>
      <c r="W45" s="146">
        <f t="shared" si="3"/>
        <v>0</v>
      </c>
    </row>
    <row r="46" spans="3:23" x14ac:dyDescent="0.2">
      <c r="C46" s="114">
        <f t="shared" si="4"/>
        <v>38</v>
      </c>
      <c r="D46" s="14"/>
      <c r="E46" s="15"/>
      <c r="F46" s="15"/>
      <c r="G46" s="15"/>
      <c r="H46" s="15"/>
      <c r="I46" s="22">
        <f t="shared" si="2"/>
        <v>0</v>
      </c>
      <c r="J46" s="50"/>
      <c r="K46" s="22">
        <f t="shared" si="6"/>
        <v>0</v>
      </c>
      <c r="M46" s="114">
        <f t="shared" si="5"/>
        <v>38</v>
      </c>
      <c r="N46" s="14"/>
      <c r="O46" s="15"/>
      <c r="P46" s="15"/>
      <c r="Q46" s="15"/>
      <c r="R46" s="15"/>
      <c r="S46" s="15"/>
      <c r="T46" s="15"/>
      <c r="U46" s="22">
        <f t="shared" si="7"/>
        <v>0</v>
      </c>
      <c r="W46" s="146">
        <f t="shared" si="3"/>
        <v>0</v>
      </c>
    </row>
    <row r="47" spans="3:23" x14ac:dyDescent="0.2">
      <c r="C47" s="114">
        <f t="shared" si="4"/>
        <v>39</v>
      </c>
      <c r="D47" s="14"/>
      <c r="E47" s="15"/>
      <c r="F47" s="15"/>
      <c r="G47" s="15"/>
      <c r="H47" s="15"/>
      <c r="I47" s="22">
        <f t="shared" si="2"/>
        <v>0</v>
      </c>
      <c r="J47" s="50"/>
      <c r="K47" s="22">
        <f t="shared" si="6"/>
        <v>0</v>
      </c>
      <c r="M47" s="114">
        <f t="shared" si="5"/>
        <v>39</v>
      </c>
      <c r="N47" s="14"/>
      <c r="O47" s="15"/>
      <c r="P47" s="15"/>
      <c r="Q47" s="15"/>
      <c r="R47" s="15"/>
      <c r="S47" s="15"/>
      <c r="T47" s="15"/>
      <c r="U47" s="22">
        <f t="shared" si="7"/>
        <v>0</v>
      </c>
      <c r="W47" s="146">
        <f t="shared" si="3"/>
        <v>0</v>
      </c>
    </row>
    <row r="48" spans="3:23" x14ac:dyDescent="0.2">
      <c r="C48" s="114">
        <f t="shared" si="4"/>
        <v>40</v>
      </c>
      <c r="D48" s="14"/>
      <c r="E48" s="15"/>
      <c r="F48" s="15"/>
      <c r="G48" s="15"/>
      <c r="H48" s="15"/>
      <c r="I48" s="22">
        <f t="shared" si="2"/>
        <v>0</v>
      </c>
      <c r="J48" s="50"/>
      <c r="K48" s="22">
        <f t="shared" si="6"/>
        <v>0</v>
      </c>
      <c r="M48" s="114">
        <f t="shared" si="5"/>
        <v>40</v>
      </c>
      <c r="N48" s="14"/>
      <c r="O48" s="15"/>
      <c r="P48" s="15"/>
      <c r="Q48" s="15"/>
      <c r="R48" s="15"/>
      <c r="S48" s="15"/>
      <c r="T48" s="15"/>
      <c r="U48" s="22">
        <f t="shared" si="7"/>
        <v>0</v>
      </c>
      <c r="W48" s="146">
        <f t="shared" si="3"/>
        <v>0</v>
      </c>
    </row>
    <row r="49" spans="3:23" x14ac:dyDescent="0.2">
      <c r="C49" s="114">
        <f t="shared" si="4"/>
        <v>41</v>
      </c>
      <c r="D49" s="14"/>
      <c r="E49" s="15"/>
      <c r="F49" s="15"/>
      <c r="G49" s="15"/>
      <c r="H49" s="15"/>
      <c r="I49" s="22">
        <f t="shared" si="2"/>
        <v>0</v>
      </c>
      <c r="J49" s="50"/>
      <c r="K49" s="22">
        <f t="shared" si="6"/>
        <v>0</v>
      </c>
      <c r="M49" s="114">
        <f t="shared" si="5"/>
        <v>41</v>
      </c>
      <c r="N49" s="14"/>
      <c r="O49" s="15"/>
      <c r="P49" s="15"/>
      <c r="Q49" s="15"/>
      <c r="R49" s="15"/>
      <c r="S49" s="15"/>
      <c r="T49" s="15"/>
      <c r="U49" s="22">
        <f t="shared" si="7"/>
        <v>0</v>
      </c>
      <c r="W49" s="146">
        <f t="shared" si="3"/>
        <v>0</v>
      </c>
    </row>
    <row r="50" spans="3:23" x14ac:dyDescent="0.2">
      <c r="C50" s="114">
        <f t="shared" si="4"/>
        <v>42</v>
      </c>
      <c r="D50" s="14"/>
      <c r="E50" s="15"/>
      <c r="F50" s="15"/>
      <c r="G50" s="15"/>
      <c r="H50" s="15"/>
      <c r="I50" s="22">
        <f t="shared" si="2"/>
        <v>0</v>
      </c>
      <c r="J50" s="50"/>
      <c r="K50" s="22">
        <f t="shared" si="6"/>
        <v>0</v>
      </c>
      <c r="M50" s="114">
        <f t="shared" si="5"/>
        <v>42</v>
      </c>
      <c r="N50" s="14"/>
      <c r="O50" s="15"/>
      <c r="P50" s="15"/>
      <c r="Q50" s="15"/>
      <c r="R50" s="15"/>
      <c r="S50" s="15"/>
      <c r="T50" s="15"/>
      <c r="U50" s="22">
        <f t="shared" si="7"/>
        <v>0</v>
      </c>
      <c r="W50" s="146">
        <f t="shared" si="3"/>
        <v>0</v>
      </c>
    </row>
    <row r="51" spans="3:23" x14ac:dyDescent="0.2">
      <c r="C51" s="114">
        <f t="shared" si="4"/>
        <v>43</v>
      </c>
      <c r="D51" s="14"/>
      <c r="E51" s="15"/>
      <c r="F51" s="15"/>
      <c r="G51" s="15"/>
      <c r="H51" s="15"/>
      <c r="I51" s="22">
        <f t="shared" si="2"/>
        <v>0</v>
      </c>
      <c r="J51" s="50"/>
      <c r="K51" s="22">
        <f t="shared" si="6"/>
        <v>0</v>
      </c>
      <c r="M51" s="114">
        <f t="shared" si="5"/>
        <v>43</v>
      </c>
      <c r="N51" s="14"/>
      <c r="O51" s="15"/>
      <c r="P51" s="15"/>
      <c r="Q51" s="15"/>
      <c r="R51" s="15"/>
      <c r="S51" s="15"/>
      <c r="T51" s="15"/>
      <c r="U51" s="22">
        <f t="shared" si="7"/>
        <v>0</v>
      </c>
      <c r="W51" s="146">
        <f t="shared" si="3"/>
        <v>0</v>
      </c>
    </row>
    <row r="52" spans="3:23" x14ac:dyDescent="0.2">
      <c r="C52" s="114">
        <f t="shared" si="4"/>
        <v>44</v>
      </c>
      <c r="D52" s="14"/>
      <c r="E52" s="15"/>
      <c r="F52" s="15"/>
      <c r="G52" s="15"/>
      <c r="H52" s="15"/>
      <c r="I52" s="22">
        <f t="shared" si="2"/>
        <v>0</v>
      </c>
      <c r="J52" s="50"/>
      <c r="K52" s="22">
        <f t="shared" si="6"/>
        <v>0</v>
      </c>
      <c r="M52" s="114">
        <f t="shared" si="5"/>
        <v>44</v>
      </c>
      <c r="N52" s="14"/>
      <c r="O52" s="15"/>
      <c r="P52" s="15"/>
      <c r="Q52" s="15"/>
      <c r="R52" s="15"/>
      <c r="S52" s="15"/>
      <c r="T52" s="15"/>
      <c r="U52" s="22">
        <f t="shared" si="7"/>
        <v>0</v>
      </c>
      <c r="W52" s="146">
        <f t="shared" si="3"/>
        <v>0</v>
      </c>
    </row>
    <row r="53" spans="3:23" x14ac:dyDescent="0.2">
      <c r="C53" s="114">
        <f t="shared" si="4"/>
        <v>45</v>
      </c>
      <c r="D53" s="14"/>
      <c r="E53" s="15"/>
      <c r="F53" s="15"/>
      <c r="G53" s="15"/>
      <c r="H53" s="15"/>
      <c r="I53" s="22">
        <f t="shared" si="2"/>
        <v>0</v>
      </c>
      <c r="J53" s="50"/>
      <c r="K53" s="22">
        <f t="shared" si="6"/>
        <v>0</v>
      </c>
      <c r="M53" s="114">
        <f t="shared" si="5"/>
        <v>45</v>
      </c>
      <c r="N53" s="14"/>
      <c r="O53" s="15"/>
      <c r="P53" s="15"/>
      <c r="Q53" s="15"/>
      <c r="R53" s="15"/>
      <c r="S53" s="15"/>
      <c r="T53" s="15"/>
      <c r="U53" s="22">
        <f t="shared" si="7"/>
        <v>0</v>
      </c>
      <c r="W53" s="146">
        <f t="shared" si="3"/>
        <v>0</v>
      </c>
    </row>
    <row r="54" spans="3:23" x14ac:dyDescent="0.2">
      <c r="C54" s="114">
        <f t="shared" si="4"/>
        <v>46</v>
      </c>
      <c r="D54" s="14"/>
      <c r="E54" s="15"/>
      <c r="F54" s="15"/>
      <c r="G54" s="15"/>
      <c r="H54" s="15"/>
      <c r="I54" s="22">
        <f t="shared" si="2"/>
        <v>0</v>
      </c>
      <c r="J54" s="50"/>
      <c r="K54" s="22">
        <f t="shared" si="6"/>
        <v>0</v>
      </c>
      <c r="M54" s="114">
        <f t="shared" si="5"/>
        <v>46</v>
      </c>
      <c r="N54" s="14"/>
      <c r="O54" s="15"/>
      <c r="P54" s="15"/>
      <c r="Q54" s="15"/>
      <c r="R54" s="15"/>
      <c r="S54" s="15"/>
      <c r="T54" s="15"/>
      <c r="U54" s="22">
        <f t="shared" si="7"/>
        <v>0</v>
      </c>
      <c r="W54" s="146">
        <f t="shared" si="3"/>
        <v>0</v>
      </c>
    </row>
    <row r="55" spans="3:23" x14ac:dyDescent="0.2">
      <c r="C55" s="114">
        <f t="shared" si="4"/>
        <v>47</v>
      </c>
      <c r="D55" s="14"/>
      <c r="E55" s="15"/>
      <c r="F55" s="15"/>
      <c r="G55" s="15"/>
      <c r="H55" s="15"/>
      <c r="I55" s="22">
        <f t="shared" si="2"/>
        <v>0</v>
      </c>
      <c r="J55" s="50"/>
      <c r="K55" s="22">
        <f t="shared" si="6"/>
        <v>0</v>
      </c>
      <c r="M55" s="114">
        <f t="shared" si="5"/>
        <v>47</v>
      </c>
      <c r="N55" s="14"/>
      <c r="O55" s="15"/>
      <c r="P55" s="15"/>
      <c r="Q55" s="15"/>
      <c r="R55" s="15"/>
      <c r="S55" s="15"/>
      <c r="T55" s="15"/>
      <c r="U55" s="22">
        <f t="shared" si="7"/>
        <v>0</v>
      </c>
      <c r="W55" s="146">
        <f t="shared" si="3"/>
        <v>0</v>
      </c>
    </row>
    <row r="56" spans="3:23" x14ac:dyDescent="0.2">
      <c r="C56" s="114">
        <f t="shared" si="4"/>
        <v>48</v>
      </c>
      <c r="D56" s="14"/>
      <c r="E56" s="15"/>
      <c r="F56" s="15"/>
      <c r="G56" s="15"/>
      <c r="H56" s="15"/>
      <c r="I56" s="22">
        <f t="shared" si="2"/>
        <v>0</v>
      </c>
      <c r="J56" s="50"/>
      <c r="K56" s="22">
        <f t="shared" si="6"/>
        <v>0</v>
      </c>
      <c r="M56" s="114">
        <f t="shared" si="5"/>
        <v>48</v>
      </c>
      <c r="N56" s="14"/>
      <c r="O56" s="15"/>
      <c r="P56" s="15"/>
      <c r="Q56" s="15"/>
      <c r="R56" s="15"/>
      <c r="S56" s="15"/>
      <c r="T56" s="15"/>
      <c r="U56" s="22">
        <f t="shared" si="7"/>
        <v>0</v>
      </c>
      <c r="W56" s="146">
        <f t="shared" si="3"/>
        <v>0</v>
      </c>
    </row>
    <row r="57" spans="3:23" ht="12" thickBot="1" x14ac:dyDescent="0.25">
      <c r="C57" s="115">
        <f t="shared" si="4"/>
        <v>49</v>
      </c>
      <c r="D57" s="16"/>
      <c r="E57" s="17"/>
      <c r="F57" s="17"/>
      <c r="G57" s="17"/>
      <c r="H57" s="17"/>
      <c r="I57" s="23">
        <f t="shared" si="2"/>
        <v>0</v>
      </c>
      <c r="J57" s="51"/>
      <c r="K57" s="23">
        <f t="shared" si="6"/>
        <v>0</v>
      </c>
      <c r="M57" s="115">
        <f t="shared" si="5"/>
        <v>49</v>
      </c>
      <c r="N57" s="16"/>
      <c r="O57" s="17"/>
      <c r="P57" s="17"/>
      <c r="Q57" s="17"/>
      <c r="R57" s="17"/>
      <c r="S57" s="17"/>
      <c r="T57" s="17"/>
      <c r="U57" s="23">
        <f t="shared" si="7"/>
        <v>0</v>
      </c>
      <c r="W57" s="146">
        <f t="shared" si="3"/>
        <v>0</v>
      </c>
    </row>
    <row r="58" spans="3:23" ht="12" thickBot="1" x14ac:dyDescent="0.25">
      <c r="C58" s="25" t="s">
        <v>115</v>
      </c>
      <c r="D58" s="26">
        <f>SUM(D8:D57)</f>
        <v>0</v>
      </c>
      <c r="E58" s="26">
        <f t="shared" ref="E58:K58" si="8">SUM(E8:E57)</f>
        <v>0</v>
      </c>
      <c r="F58" s="26">
        <f t="shared" si="8"/>
        <v>0</v>
      </c>
      <c r="G58" s="26">
        <f t="shared" si="8"/>
        <v>0</v>
      </c>
      <c r="H58" s="26">
        <f t="shared" si="8"/>
        <v>0</v>
      </c>
      <c r="I58" s="27">
        <f t="shared" si="8"/>
        <v>0</v>
      </c>
      <c r="J58" s="52">
        <f t="shared" si="8"/>
        <v>0</v>
      </c>
      <c r="K58" s="27">
        <f t="shared" si="8"/>
        <v>0</v>
      </c>
      <c r="M58" s="25" t="s">
        <v>115</v>
      </c>
      <c r="N58" s="26">
        <f t="shared" ref="N58:W58" si="9">SUM(N8:N57)</f>
        <v>0</v>
      </c>
      <c r="O58" s="26">
        <f t="shared" si="9"/>
        <v>0</v>
      </c>
      <c r="P58" s="26">
        <f t="shared" si="9"/>
        <v>0</v>
      </c>
      <c r="Q58" s="26">
        <f t="shared" si="9"/>
        <v>0</v>
      </c>
      <c r="R58" s="26">
        <f t="shared" si="9"/>
        <v>0</v>
      </c>
      <c r="S58" s="26">
        <f t="shared" si="9"/>
        <v>0</v>
      </c>
      <c r="T58" s="26">
        <f t="shared" si="9"/>
        <v>0</v>
      </c>
      <c r="U58" s="27">
        <f t="shared" si="9"/>
        <v>0</v>
      </c>
      <c r="W58">
        <f t="shared" si="9"/>
        <v>0</v>
      </c>
    </row>
    <row r="59" spans="3:23" x14ac:dyDescent="0.2">
      <c r="M59" s="95"/>
      <c r="N59" s="96"/>
      <c r="O59" s="96"/>
      <c r="P59" s="96"/>
      <c r="Q59" s="96"/>
      <c r="R59" s="96"/>
      <c r="S59" s="96"/>
      <c r="T59" s="96"/>
      <c r="U59" s="96"/>
    </row>
    <row r="60" spans="3:23" x14ac:dyDescent="0.2">
      <c r="C60" s="73" t="s">
        <v>160</v>
      </c>
      <c r="D60" s="73"/>
      <c r="E60" s="73"/>
      <c r="F60" s="73"/>
      <c r="G60" s="73"/>
      <c r="H60" s="73"/>
      <c r="I60" s="73"/>
      <c r="J60" s="73"/>
      <c r="K60" s="73"/>
      <c r="M60" s="98"/>
      <c r="N60" s="98"/>
      <c r="O60" s="98"/>
      <c r="P60" s="98"/>
      <c r="Q60" s="98"/>
      <c r="R60" s="98"/>
      <c r="S60" s="98"/>
      <c r="T60" s="98"/>
      <c r="U60" s="98"/>
    </row>
    <row r="61" spans="3:23" ht="35.1" customHeight="1" x14ac:dyDescent="0.2">
      <c r="C61" s="97">
        <v>1</v>
      </c>
      <c r="D61" s="257" t="s">
        <v>131</v>
      </c>
      <c r="E61" s="257"/>
      <c r="F61" s="257"/>
      <c r="G61" s="257"/>
      <c r="H61" s="257"/>
      <c r="I61" s="257"/>
      <c r="J61" s="257"/>
      <c r="K61" s="257"/>
      <c r="M61" s="99"/>
      <c r="N61" s="98"/>
      <c r="O61" s="98"/>
      <c r="P61" s="98"/>
      <c r="Q61" s="98"/>
      <c r="R61" s="98"/>
      <c r="S61" s="98"/>
      <c r="T61" s="98"/>
      <c r="U61" s="98"/>
    </row>
    <row r="62" spans="3:23" ht="123" customHeight="1" x14ac:dyDescent="0.2">
      <c r="C62" s="97">
        <v>2</v>
      </c>
      <c r="D62" s="257" t="s">
        <v>194</v>
      </c>
      <c r="E62" s="257"/>
      <c r="F62" s="257"/>
      <c r="G62" s="257"/>
      <c r="H62" s="257"/>
      <c r="I62" s="257"/>
      <c r="J62" s="257"/>
      <c r="K62" s="257"/>
      <c r="L62" s="2"/>
      <c r="M62" s="100"/>
      <c r="N62" s="100"/>
      <c r="O62" s="98"/>
      <c r="P62" s="100"/>
      <c r="Q62" s="100"/>
      <c r="R62" s="100"/>
      <c r="S62" s="100"/>
      <c r="T62" s="100"/>
      <c r="U62" s="100"/>
    </row>
    <row r="63" spans="3:23" ht="90" customHeight="1" x14ac:dyDescent="0.2">
      <c r="C63" s="97">
        <v>3</v>
      </c>
      <c r="D63" s="257" t="s">
        <v>172</v>
      </c>
      <c r="E63" s="257"/>
      <c r="F63" s="257"/>
      <c r="G63" s="257"/>
      <c r="H63" s="257"/>
      <c r="I63" s="257"/>
      <c r="J63" s="257"/>
      <c r="K63" s="257"/>
      <c r="L63" s="2"/>
      <c r="M63" s="100"/>
      <c r="N63" s="100"/>
      <c r="O63" s="100"/>
      <c r="P63" s="100"/>
      <c r="Q63" s="100"/>
      <c r="R63" s="100"/>
      <c r="S63" s="100"/>
      <c r="T63" s="100"/>
      <c r="U63" s="100"/>
    </row>
  </sheetData>
  <sheetProtection password="DDB8" sheet="1" objects="1" scenarios="1"/>
  <protectedRanges>
    <protectedRange sqref="D8:H57 J8:J57 N8:T57" name="Intervallo1"/>
  </protectedRanges>
  <mergeCells count="8">
    <mergeCell ref="C2:U2"/>
    <mergeCell ref="D63:K63"/>
    <mergeCell ref="C6:C7"/>
    <mergeCell ref="M6:M7"/>
    <mergeCell ref="D61:K61"/>
    <mergeCell ref="D62:K62"/>
    <mergeCell ref="M4:U5"/>
    <mergeCell ref="C4:K5"/>
  </mergeCells>
  <conditionalFormatting sqref="C2">
    <cfRule type="containsText" dxfId="16" priority="1" operator="containsText" text="Inserire i dati di Entrate e Costi per il calcolo del Valore Residuo">
      <formula>NOT(ISERROR(SEARCH("Inserire i dati di Entrate e Costi per il calcolo del Valore Residuo",C2)))</formula>
    </cfRule>
    <cfRule type="containsText" dxfId="15" priority="2" operator="containsText" text="Non riportare alcun dato nel presente foglio">
      <formula>NOT(ISERROR(SEARCH("Non riportare alcun dato nel presente foglio",C2)))</formula>
    </cfRule>
  </conditionalFormatting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5" orientation="portrait" r:id="rId1"/>
  <colBreaks count="1" manualBreakCount="1">
    <brk id="12" max="1048575" man="1"/>
  </colBreaks>
  <ignoredErrors>
    <ignoredError sqref="D58:K58 N58:U58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35854DA7-DEF4-47B3-8E51-6837AD31D74C}">
            <xm:f>IF(C8=Info_Operazione!$E$17,TRUE)</xm:f>
            <x14:dxf>
              <font>
                <b/>
                <i val="0"/>
                <color theme="3" tint="-0.499984740745262"/>
              </font>
              <fill>
                <patternFill>
                  <bgColor rgb="FFFFFF00"/>
                </patternFill>
              </fill>
            </x14:dxf>
          </x14:cfRule>
          <x14:cfRule type="expression" priority="7" id="{F6CA4EB8-0BBD-4508-A239-9BB8386C2508}">
            <xm:f>IF(C8=Info_Operazione!$E$15,TRUE)</xm:f>
            <x14:dxf>
              <font>
                <b/>
                <i val="0"/>
                <color theme="3" tint="-0.499984740745262"/>
              </font>
              <fill>
                <patternFill>
                  <bgColor rgb="FFFF0000"/>
                </patternFill>
              </fill>
            </x14:dxf>
          </x14:cfRule>
          <x14:cfRule type="expression" priority="8" id="{D86BB791-0145-472F-B407-9D11F94B2472}">
            <xm:f>IF(C8=Info_Operazione!$E$14,TRUE)</xm:f>
            <x14:dxf>
              <font>
                <b/>
                <i val="0"/>
                <color theme="3" tint="-0.499984740745262"/>
              </font>
              <fill>
                <patternFill>
                  <bgColor rgb="FF00FF00"/>
                </patternFill>
              </fill>
            </x14:dxf>
          </x14:cfRule>
          <xm:sqref>C8:C57</xm:sqref>
        </x14:conditionalFormatting>
        <x14:conditionalFormatting xmlns:xm="http://schemas.microsoft.com/office/excel/2006/main">
          <x14:cfRule type="expression" priority="3" id="{3F345AAE-E8CE-406F-973B-52F3EF4946A6}">
            <xm:f>IF(M8=Info_Operazione!$E$17,TRUE)</xm:f>
            <x14:dxf>
              <font>
                <b/>
                <i val="0"/>
                <color theme="3" tint="-0.499984740745262"/>
              </font>
              <fill>
                <patternFill>
                  <bgColor rgb="FFFFFF00"/>
                </patternFill>
              </fill>
            </x14:dxf>
          </x14:cfRule>
          <x14:cfRule type="expression" priority="4" id="{A54D0470-0D8F-41E6-9913-0CB54FC69DCF}">
            <xm:f>IF(M8=Info_Operazione!$E$15,TRUE)</xm:f>
            <x14:dxf>
              <font>
                <b/>
                <i val="0"/>
                <color theme="3" tint="-0.499984740745262"/>
              </font>
              <fill>
                <patternFill>
                  <bgColor rgb="FFFF0000"/>
                </patternFill>
              </fill>
            </x14:dxf>
          </x14:cfRule>
          <x14:cfRule type="expression" priority="5" id="{2D0C5422-DA3B-4381-BA4A-E2CBD476E36E}">
            <xm:f>IF(M8=Info_Operazione!$E$14,TRUE)</xm:f>
            <x14:dxf>
              <font>
                <b/>
                <i val="0"/>
                <color theme="3" tint="-0.499984740745262"/>
              </font>
              <fill>
                <patternFill>
                  <bgColor rgb="FF00FF00"/>
                </patternFill>
              </fill>
            </x14:dxf>
          </x14:cfRule>
          <xm:sqref>M8:M57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C1:K30"/>
  <sheetViews>
    <sheetView showGridLines="0" view="pageBreakPreview" zoomScaleNormal="100" zoomScaleSheetLayoutView="100" workbookViewId="0">
      <selection activeCell="I16" sqref="I16"/>
    </sheetView>
  </sheetViews>
  <sheetFormatPr defaultRowHeight="11.25" x14ac:dyDescent="0.2"/>
  <cols>
    <col min="3" max="11" width="14.83203125" customWidth="1"/>
    <col min="12" max="12" width="16" customWidth="1"/>
    <col min="13" max="13" width="12.83203125" customWidth="1"/>
    <col min="14" max="14" width="14.6640625" customWidth="1"/>
    <col min="15" max="15" width="12.83203125" customWidth="1"/>
    <col min="16" max="16" width="14.83203125" customWidth="1"/>
    <col min="17" max="19" width="12.83203125" customWidth="1"/>
    <col min="20" max="20" width="15" customWidth="1"/>
  </cols>
  <sheetData>
    <row r="1" spans="3:11" ht="12" thickBot="1" x14ac:dyDescent="0.25">
      <c r="C1" s="104" t="s">
        <v>123</v>
      </c>
      <c r="D1" s="101"/>
      <c r="E1" s="101"/>
      <c r="F1" s="101"/>
      <c r="G1" s="101"/>
      <c r="H1" s="101"/>
      <c r="I1" s="101"/>
      <c r="J1" s="101"/>
      <c r="K1" s="101"/>
    </row>
    <row r="2" spans="3:11" x14ac:dyDescent="0.2">
      <c r="C2" s="258"/>
      <c r="D2" s="259"/>
      <c r="E2" s="259"/>
      <c r="F2" s="259"/>
      <c r="G2" s="259"/>
      <c r="H2" s="259"/>
      <c r="I2" s="259"/>
      <c r="J2" s="259"/>
      <c r="K2" s="260"/>
    </row>
    <row r="3" spans="3:11" x14ac:dyDescent="0.2">
      <c r="C3" s="261"/>
      <c r="D3" s="262"/>
      <c r="E3" s="262"/>
      <c r="F3" s="262"/>
      <c r="G3" s="262"/>
      <c r="H3" s="262"/>
      <c r="I3" s="262"/>
      <c r="J3" s="262"/>
      <c r="K3" s="263"/>
    </row>
    <row r="4" spans="3:11" x14ac:dyDescent="0.2">
      <c r="C4" s="261"/>
      <c r="D4" s="262"/>
      <c r="E4" s="262"/>
      <c r="F4" s="262"/>
      <c r="G4" s="262"/>
      <c r="H4" s="262"/>
      <c r="I4" s="262"/>
      <c r="J4" s="262"/>
      <c r="K4" s="263"/>
    </row>
    <row r="5" spans="3:11" x14ac:dyDescent="0.2">
      <c r="C5" s="261"/>
      <c r="D5" s="262"/>
      <c r="E5" s="262"/>
      <c r="F5" s="262"/>
      <c r="G5" s="262"/>
      <c r="H5" s="262"/>
      <c r="I5" s="262"/>
      <c r="J5" s="262"/>
      <c r="K5" s="263"/>
    </row>
    <row r="6" spans="3:11" x14ac:dyDescent="0.2">
      <c r="C6" s="261"/>
      <c r="D6" s="262"/>
      <c r="E6" s="262"/>
      <c r="F6" s="262"/>
      <c r="G6" s="262"/>
      <c r="H6" s="262"/>
      <c r="I6" s="262"/>
      <c r="J6" s="262"/>
      <c r="K6" s="263"/>
    </row>
    <row r="7" spans="3:11" x14ac:dyDescent="0.2">
      <c r="C7" s="261"/>
      <c r="D7" s="262"/>
      <c r="E7" s="262"/>
      <c r="F7" s="262"/>
      <c r="G7" s="262"/>
      <c r="H7" s="262"/>
      <c r="I7" s="262"/>
      <c r="J7" s="262"/>
      <c r="K7" s="263"/>
    </row>
    <row r="8" spans="3:11" x14ac:dyDescent="0.2">
      <c r="C8" s="261"/>
      <c r="D8" s="262"/>
      <c r="E8" s="262"/>
      <c r="F8" s="262"/>
      <c r="G8" s="262"/>
      <c r="H8" s="262"/>
      <c r="I8" s="262"/>
      <c r="J8" s="262"/>
      <c r="K8" s="263"/>
    </row>
    <row r="9" spans="3:11" x14ac:dyDescent="0.2">
      <c r="C9" s="261"/>
      <c r="D9" s="262"/>
      <c r="E9" s="262"/>
      <c r="F9" s="262"/>
      <c r="G9" s="262"/>
      <c r="H9" s="262"/>
      <c r="I9" s="262"/>
      <c r="J9" s="262"/>
      <c r="K9" s="263"/>
    </row>
    <row r="10" spans="3:11" x14ac:dyDescent="0.2">
      <c r="C10" s="261"/>
      <c r="D10" s="262"/>
      <c r="E10" s="262"/>
      <c r="F10" s="262"/>
      <c r="G10" s="262"/>
      <c r="H10" s="262"/>
      <c r="I10" s="262"/>
      <c r="J10" s="262"/>
      <c r="K10" s="263"/>
    </row>
    <row r="11" spans="3:11" x14ac:dyDescent="0.2">
      <c r="C11" s="261"/>
      <c r="D11" s="262"/>
      <c r="E11" s="262"/>
      <c r="F11" s="262"/>
      <c r="G11" s="262"/>
      <c r="H11" s="262"/>
      <c r="I11" s="262"/>
      <c r="J11" s="262"/>
      <c r="K11" s="263"/>
    </row>
    <row r="12" spans="3:11" x14ac:dyDescent="0.2">
      <c r="C12" s="261"/>
      <c r="D12" s="262"/>
      <c r="E12" s="262"/>
      <c r="F12" s="262"/>
      <c r="G12" s="262"/>
      <c r="H12" s="262"/>
      <c r="I12" s="262"/>
      <c r="J12" s="262"/>
      <c r="K12" s="263"/>
    </row>
    <row r="13" spans="3:11" x14ac:dyDescent="0.2">
      <c r="C13" s="261"/>
      <c r="D13" s="262"/>
      <c r="E13" s="262"/>
      <c r="F13" s="262"/>
      <c r="G13" s="262"/>
      <c r="H13" s="262"/>
      <c r="I13" s="262"/>
      <c r="J13" s="262"/>
      <c r="K13" s="263"/>
    </row>
    <row r="14" spans="3:11" x14ac:dyDescent="0.2">
      <c r="C14" s="261"/>
      <c r="D14" s="262"/>
      <c r="E14" s="262"/>
      <c r="F14" s="262"/>
      <c r="G14" s="262"/>
      <c r="H14" s="262"/>
      <c r="I14" s="262"/>
      <c r="J14" s="262"/>
      <c r="K14" s="263"/>
    </row>
    <row r="15" spans="3:11" ht="12" thickBot="1" x14ac:dyDescent="0.25">
      <c r="C15" s="264"/>
      <c r="D15" s="265"/>
      <c r="E15" s="265"/>
      <c r="F15" s="265"/>
      <c r="G15" s="265"/>
      <c r="H15" s="265"/>
      <c r="I15" s="265"/>
      <c r="J15" s="265"/>
      <c r="K15" s="266"/>
    </row>
    <row r="16" spans="3:11" ht="12" thickBot="1" x14ac:dyDescent="0.25">
      <c r="C16" s="104" t="s">
        <v>132</v>
      </c>
      <c r="D16" s="101"/>
      <c r="E16" s="101"/>
      <c r="F16" s="101"/>
      <c r="G16" s="101"/>
      <c r="H16" s="101"/>
      <c r="I16" s="101"/>
      <c r="J16" s="101"/>
      <c r="K16" s="101"/>
    </row>
    <row r="17" spans="3:11" x14ac:dyDescent="0.2">
      <c r="C17" s="267"/>
      <c r="D17" s="268"/>
      <c r="E17" s="268"/>
      <c r="F17" s="268"/>
      <c r="G17" s="268"/>
      <c r="H17" s="268"/>
      <c r="I17" s="268"/>
      <c r="J17" s="268"/>
      <c r="K17" s="269"/>
    </row>
    <row r="18" spans="3:11" x14ac:dyDescent="0.2">
      <c r="C18" s="270"/>
      <c r="D18" s="271"/>
      <c r="E18" s="271"/>
      <c r="F18" s="271"/>
      <c r="G18" s="271"/>
      <c r="H18" s="271"/>
      <c r="I18" s="271"/>
      <c r="J18" s="271"/>
      <c r="K18" s="272"/>
    </row>
    <row r="19" spans="3:11" x14ac:dyDescent="0.2">
      <c r="C19" s="270"/>
      <c r="D19" s="271"/>
      <c r="E19" s="271"/>
      <c r="F19" s="271"/>
      <c r="G19" s="271"/>
      <c r="H19" s="271"/>
      <c r="I19" s="271"/>
      <c r="J19" s="271"/>
      <c r="K19" s="272"/>
    </row>
    <row r="20" spans="3:11" x14ac:dyDescent="0.2">
      <c r="C20" s="270"/>
      <c r="D20" s="271"/>
      <c r="E20" s="271"/>
      <c r="F20" s="271"/>
      <c r="G20" s="271"/>
      <c r="H20" s="271"/>
      <c r="I20" s="271"/>
      <c r="J20" s="271"/>
      <c r="K20" s="272"/>
    </row>
    <row r="21" spans="3:11" x14ac:dyDescent="0.2">
      <c r="C21" s="270"/>
      <c r="D21" s="271"/>
      <c r="E21" s="271"/>
      <c r="F21" s="271"/>
      <c r="G21" s="271"/>
      <c r="H21" s="271"/>
      <c r="I21" s="271"/>
      <c r="J21" s="271"/>
      <c r="K21" s="272"/>
    </row>
    <row r="22" spans="3:11" x14ac:dyDescent="0.2">
      <c r="C22" s="270"/>
      <c r="D22" s="271"/>
      <c r="E22" s="271"/>
      <c r="F22" s="271"/>
      <c r="G22" s="271"/>
      <c r="H22" s="271"/>
      <c r="I22" s="271"/>
      <c r="J22" s="271"/>
      <c r="K22" s="272"/>
    </row>
    <row r="23" spans="3:11" x14ac:dyDescent="0.2">
      <c r="C23" s="270"/>
      <c r="D23" s="271"/>
      <c r="E23" s="271"/>
      <c r="F23" s="271"/>
      <c r="G23" s="271"/>
      <c r="H23" s="271"/>
      <c r="I23" s="271"/>
      <c r="J23" s="271"/>
      <c r="K23" s="272"/>
    </row>
    <row r="24" spans="3:11" x14ac:dyDescent="0.2">
      <c r="C24" s="270"/>
      <c r="D24" s="271"/>
      <c r="E24" s="271"/>
      <c r="F24" s="271"/>
      <c r="G24" s="271"/>
      <c r="H24" s="271"/>
      <c r="I24" s="271"/>
      <c r="J24" s="271"/>
      <c r="K24" s="272"/>
    </row>
    <row r="25" spans="3:11" x14ac:dyDescent="0.2">
      <c r="C25" s="270"/>
      <c r="D25" s="271"/>
      <c r="E25" s="271"/>
      <c r="F25" s="271"/>
      <c r="G25" s="271"/>
      <c r="H25" s="271"/>
      <c r="I25" s="271"/>
      <c r="J25" s="271"/>
      <c r="K25" s="272"/>
    </row>
    <row r="26" spans="3:11" x14ac:dyDescent="0.2">
      <c r="C26" s="270"/>
      <c r="D26" s="271"/>
      <c r="E26" s="271"/>
      <c r="F26" s="271"/>
      <c r="G26" s="271"/>
      <c r="H26" s="271"/>
      <c r="I26" s="271"/>
      <c r="J26" s="271"/>
      <c r="K26" s="272"/>
    </row>
    <row r="27" spans="3:11" x14ac:dyDescent="0.2">
      <c r="C27" s="270"/>
      <c r="D27" s="271"/>
      <c r="E27" s="271"/>
      <c r="F27" s="271"/>
      <c r="G27" s="271"/>
      <c r="H27" s="271"/>
      <c r="I27" s="271"/>
      <c r="J27" s="271"/>
      <c r="K27" s="272"/>
    </row>
    <row r="28" spans="3:11" x14ac:dyDescent="0.2">
      <c r="C28" s="270"/>
      <c r="D28" s="271"/>
      <c r="E28" s="271"/>
      <c r="F28" s="271"/>
      <c r="G28" s="271"/>
      <c r="H28" s="271"/>
      <c r="I28" s="271"/>
      <c r="J28" s="271"/>
      <c r="K28" s="272"/>
    </row>
    <row r="29" spans="3:11" x14ac:dyDescent="0.2">
      <c r="C29" s="270"/>
      <c r="D29" s="271"/>
      <c r="E29" s="271"/>
      <c r="F29" s="271"/>
      <c r="G29" s="271"/>
      <c r="H29" s="271"/>
      <c r="I29" s="271"/>
      <c r="J29" s="271"/>
      <c r="K29" s="272"/>
    </row>
    <row r="30" spans="3:11" ht="12" thickBot="1" x14ac:dyDescent="0.25">
      <c r="C30" s="273"/>
      <c r="D30" s="274"/>
      <c r="E30" s="274"/>
      <c r="F30" s="274"/>
      <c r="G30" s="274"/>
      <c r="H30" s="274"/>
      <c r="I30" s="274"/>
      <c r="J30" s="274"/>
      <c r="K30" s="275"/>
    </row>
  </sheetData>
  <sheetProtection password="DDB8" sheet="1" objects="1" scenarios="1"/>
  <protectedRanges>
    <protectedRange sqref="C2 C17" name="Intervallo1"/>
  </protectedRanges>
  <mergeCells count="2">
    <mergeCell ref="C2:K15"/>
    <mergeCell ref="C17:K30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C4:P104"/>
  <sheetViews>
    <sheetView showGridLines="0" tabSelected="1" view="pageBreakPreview" zoomScaleNormal="100" zoomScaleSheetLayoutView="100" workbookViewId="0">
      <selection activeCell="G73" sqref="G73"/>
    </sheetView>
  </sheetViews>
  <sheetFormatPr defaultRowHeight="11.25" x14ac:dyDescent="0.2"/>
  <cols>
    <col min="3" max="6" width="16.83203125" customWidth="1"/>
    <col min="7" max="7" width="18.1640625" customWidth="1"/>
    <col min="8" max="9" width="12.83203125" customWidth="1"/>
    <col min="10" max="10" width="14.83203125" customWidth="1"/>
    <col min="11" max="11" width="17.5" hidden="1" customWidth="1"/>
    <col min="12" max="12" width="18.33203125" hidden="1" customWidth="1"/>
    <col min="13" max="16" width="8.83203125" hidden="1" customWidth="1"/>
  </cols>
  <sheetData>
    <row r="4" spans="3:10" ht="12" thickBot="1" x14ac:dyDescent="0.25"/>
    <row r="5" spans="3:10" ht="12" thickBot="1" x14ac:dyDescent="0.25">
      <c r="C5" s="280" t="s">
        <v>104</v>
      </c>
      <c r="D5" s="282" t="s">
        <v>135</v>
      </c>
      <c r="E5" s="283"/>
      <c r="F5" s="283"/>
      <c r="G5" s="276" t="s">
        <v>136</v>
      </c>
      <c r="H5" s="276" t="s">
        <v>137</v>
      </c>
      <c r="I5" s="276" t="s">
        <v>191</v>
      </c>
      <c r="J5" s="278" t="s">
        <v>138</v>
      </c>
    </row>
    <row r="6" spans="3:10" ht="34.5" thickBot="1" x14ac:dyDescent="0.25">
      <c r="C6" s="280"/>
      <c r="D6" s="35" t="s">
        <v>112</v>
      </c>
      <c r="E6" s="36" t="s">
        <v>111</v>
      </c>
      <c r="F6" s="106" t="s">
        <v>113</v>
      </c>
      <c r="G6" s="277"/>
      <c r="H6" s="277"/>
      <c r="I6" s="277"/>
      <c r="J6" s="279"/>
    </row>
    <row r="7" spans="3:10" ht="10.5" customHeight="1" thickBot="1" x14ac:dyDescent="0.25">
      <c r="C7" s="281"/>
      <c r="D7" s="28">
        <v>1</v>
      </c>
      <c r="E7" s="29">
        <v>2</v>
      </c>
      <c r="F7" s="29">
        <v>3</v>
      </c>
      <c r="G7" s="29">
        <v>4</v>
      </c>
      <c r="H7" s="29">
        <v>5</v>
      </c>
      <c r="I7" s="29">
        <v>6</v>
      </c>
      <c r="J7" s="30" t="s">
        <v>192</v>
      </c>
    </row>
    <row r="8" spans="3:10" x14ac:dyDescent="0.2">
      <c r="C8" s="113">
        <f>+Info_Operazione!E13</f>
        <v>0</v>
      </c>
      <c r="D8" s="116">
        <f>Investimento!J9</f>
        <v>0</v>
      </c>
      <c r="E8" s="117">
        <f>Investimento!K9</f>
        <v>0</v>
      </c>
      <c r="F8" s="117">
        <f>Investimento!L9</f>
        <v>0</v>
      </c>
      <c r="G8" s="117">
        <f>Entrate_Costi!K8</f>
        <v>0</v>
      </c>
      <c r="H8" s="117">
        <f>Entrate_Costi!U8</f>
        <v>0</v>
      </c>
      <c r="I8" s="153">
        <f>'Entrate_Costi VR'!K8-'Entrate_Costi VR'!U8</f>
        <v>0</v>
      </c>
      <c r="J8" s="118">
        <f>G8-H8+I8</f>
        <v>0</v>
      </c>
    </row>
    <row r="9" spans="3:10" x14ac:dyDescent="0.2">
      <c r="C9" s="114">
        <f>+C8+1</f>
        <v>1</v>
      </c>
      <c r="D9" s="119">
        <f>Investimento!J10</f>
        <v>0</v>
      </c>
      <c r="E9" s="120">
        <f>Investimento!K10</f>
        <v>0</v>
      </c>
      <c r="F9" s="120">
        <f>Investimento!L10</f>
        <v>0</v>
      </c>
      <c r="G9" s="120">
        <f>Entrate_Costi!K9</f>
        <v>0</v>
      </c>
      <c r="H9" s="120">
        <f>Entrate_Costi!U9</f>
        <v>0</v>
      </c>
      <c r="I9" s="150">
        <f>'Entrate_Costi VR'!K9-'Entrate_Costi VR'!U9</f>
        <v>0</v>
      </c>
      <c r="J9" s="121">
        <f t="shared" ref="J9:J57" si="0">G9-H9+I9</f>
        <v>0</v>
      </c>
    </row>
    <row r="10" spans="3:10" x14ac:dyDescent="0.2">
      <c r="C10" s="114">
        <f t="shared" ref="C10:C57" si="1">+C9+1</f>
        <v>2</v>
      </c>
      <c r="D10" s="119">
        <f>Investimento!J11</f>
        <v>0</v>
      </c>
      <c r="E10" s="120">
        <f>Investimento!K11</f>
        <v>0</v>
      </c>
      <c r="F10" s="120">
        <f>Investimento!L11</f>
        <v>0</v>
      </c>
      <c r="G10" s="120">
        <f>Entrate_Costi!K10</f>
        <v>0</v>
      </c>
      <c r="H10" s="120">
        <f>Entrate_Costi!U10</f>
        <v>0</v>
      </c>
      <c r="I10" s="150">
        <f>'Entrate_Costi VR'!K10-'Entrate_Costi VR'!U10</f>
        <v>0</v>
      </c>
      <c r="J10" s="121">
        <f t="shared" si="0"/>
        <v>0</v>
      </c>
    </row>
    <row r="11" spans="3:10" x14ac:dyDescent="0.2">
      <c r="C11" s="114">
        <f t="shared" si="1"/>
        <v>3</v>
      </c>
      <c r="D11" s="119">
        <f>Investimento!J12</f>
        <v>0</v>
      </c>
      <c r="E11" s="120">
        <f>Investimento!K12</f>
        <v>0</v>
      </c>
      <c r="F11" s="120">
        <f>Investimento!L12</f>
        <v>0</v>
      </c>
      <c r="G11" s="120">
        <f>Entrate_Costi!K11</f>
        <v>0</v>
      </c>
      <c r="H11" s="120">
        <f>Entrate_Costi!U11</f>
        <v>0</v>
      </c>
      <c r="I11" s="150">
        <f>'Entrate_Costi VR'!K11-'Entrate_Costi VR'!U11</f>
        <v>0</v>
      </c>
      <c r="J11" s="121">
        <f t="shared" si="0"/>
        <v>0</v>
      </c>
    </row>
    <row r="12" spans="3:10" x14ac:dyDescent="0.2">
      <c r="C12" s="114">
        <f t="shared" si="1"/>
        <v>4</v>
      </c>
      <c r="D12" s="119">
        <f>Investimento!J13</f>
        <v>0</v>
      </c>
      <c r="E12" s="120">
        <f>Investimento!K13</f>
        <v>0</v>
      </c>
      <c r="F12" s="120">
        <f>Investimento!L13</f>
        <v>0</v>
      </c>
      <c r="G12" s="120">
        <f>Entrate_Costi!K12</f>
        <v>0</v>
      </c>
      <c r="H12" s="120">
        <f>Entrate_Costi!U12</f>
        <v>0</v>
      </c>
      <c r="I12" s="150">
        <f>'Entrate_Costi VR'!K12-'Entrate_Costi VR'!U12</f>
        <v>0</v>
      </c>
      <c r="J12" s="121">
        <f t="shared" si="0"/>
        <v>0</v>
      </c>
    </row>
    <row r="13" spans="3:10" x14ac:dyDescent="0.2">
      <c r="C13" s="114">
        <f t="shared" si="1"/>
        <v>5</v>
      </c>
      <c r="D13" s="119">
        <f>Investimento!J14</f>
        <v>0</v>
      </c>
      <c r="E13" s="120">
        <f>Investimento!K14</f>
        <v>0</v>
      </c>
      <c r="F13" s="120">
        <f>Investimento!L14</f>
        <v>0</v>
      </c>
      <c r="G13" s="120">
        <f>Entrate_Costi!K13</f>
        <v>0</v>
      </c>
      <c r="H13" s="120">
        <f>Entrate_Costi!U13</f>
        <v>0</v>
      </c>
      <c r="I13" s="150">
        <f>'Entrate_Costi VR'!K13-'Entrate_Costi VR'!U13</f>
        <v>0</v>
      </c>
      <c r="J13" s="121">
        <f t="shared" si="0"/>
        <v>0</v>
      </c>
    </row>
    <row r="14" spans="3:10" x14ac:dyDescent="0.2">
      <c r="C14" s="114">
        <f t="shared" si="1"/>
        <v>6</v>
      </c>
      <c r="D14" s="119">
        <f>Investimento!J15</f>
        <v>0</v>
      </c>
      <c r="E14" s="120">
        <f>Investimento!K15</f>
        <v>0</v>
      </c>
      <c r="F14" s="120">
        <f>Investimento!L15</f>
        <v>0</v>
      </c>
      <c r="G14" s="120">
        <f>Entrate_Costi!K14</f>
        <v>0</v>
      </c>
      <c r="H14" s="120">
        <f>Entrate_Costi!U14</f>
        <v>0</v>
      </c>
      <c r="I14" s="150">
        <f>'Entrate_Costi VR'!K14-'Entrate_Costi VR'!U14</f>
        <v>0</v>
      </c>
      <c r="J14" s="121">
        <f t="shared" si="0"/>
        <v>0</v>
      </c>
    </row>
    <row r="15" spans="3:10" x14ac:dyDescent="0.2">
      <c r="C15" s="114">
        <f t="shared" si="1"/>
        <v>7</v>
      </c>
      <c r="D15" s="119">
        <f>Investimento!J16</f>
        <v>0</v>
      </c>
      <c r="E15" s="120">
        <f>Investimento!K16</f>
        <v>0</v>
      </c>
      <c r="F15" s="120">
        <f>Investimento!L16</f>
        <v>0</v>
      </c>
      <c r="G15" s="120">
        <f>Entrate_Costi!K15</f>
        <v>0</v>
      </c>
      <c r="H15" s="120">
        <f>Entrate_Costi!U15</f>
        <v>0</v>
      </c>
      <c r="I15" s="150">
        <f>'Entrate_Costi VR'!K15-'Entrate_Costi VR'!U15</f>
        <v>0</v>
      </c>
      <c r="J15" s="121">
        <f t="shared" si="0"/>
        <v>0</v>
      </c>
    </row>
    <row r="16" spans="3:10" x14ac:dyDescent="0.2">
      <c r="C16" s="114">
        <f t="shared" si="1"/>
        <v>8</v>
      </c>
      <c r="D16" s="119">
        <f>Investimento!J17</f>
        <v>0</v>
      </c>
      <c r="E16" s="120">
        <f>Investimento!K17</f>
        <v>0</v>
      </c>
      <c r="F16" s="120">
        <f>Investimento!L17</f>
        <v>0</v>
      </c>
      <c r="G16" s="120">
        <f>Entrate_Costi!K16</f>
        <v>0</v>
      </c>
      <c r="H16" s="120">
        <f>Entrate_Costi!U16</f>
        <v>0</v>
      </c>
      <c r="I16" s="150">
        <f>'Entrate_Costi VR'!K16-'Entrate_Costi VR'!U16</f>
        <v>0</v>
      </c>
      <c r="J16" s="121">
        <f t="shared" si="0"/>
        <v>0</v>
      </c>
    </row>
    <row r="17" spans="3:10" x14ac:dyDescent="0.2">
      <c r="C17" s="114">
        <f t="shared" si="1"/>
        <v>9</v>
      </c>
      <c r="D17" s="119">
        <f>Investimento!J18</f>
        <v>0</v>
      </c>
      <c r="E17" s="120">
        <f>Investimento!K18</f>
        <v>0</v>
      </c>
      <c r="F17" s="120">
        <f>Investimento!L18</f>
        <v>0</v>
      </c>
      <c r="G17" s="120">
        <f>Entrate_Costi!K17</f>
        <v>0</v>
      </c>
      <c r="H17" s="120">
        <f>Entrate_Costi!U17</f>
        <v>0</v>
      </c>
      <c r="I17" s="150">
        <f>'Entrate_Costi VR'!K17-'Entrate_Costi VR'!U17</f>
        <v>0</v>
      </c>
      <c r="J17" s="121">
        <f t="shared" si="0"/>
        <v>0</v>
      </c>
    </row>
    <row r="18" spans="3:10" x14ac:dyDescent="0.2">
      <c r="C18" s="114">
        <f t="shared" si="1"/>
        <v>10</v>
      </c>
      <c r="D18" s="119">
        <f>Investimento!J19</f>
        <v>0</v>
      </c>
      <c r="E18" s="120">
        <f>Investimento!K19</f>
        <v>0</v>
      </c>
      <c r="F18" s="120">
        <f>Investimento!L19</f>
        <v>0</v>
      </c>
      <c r="G18" s="120">
        <f>Entrate_Costi!K18</f>
        <v>0</v>
      </c>
      <c r="H18" s="120">
        <f>Entrate_Costi!U18</f>
        <v>0</v>
      </c>
      <c r="I18" s="150">
        <f>'Entrate_Costi VR'!K18-'Entrate_Costi VR'!U18</f>
        <v>0</v>
      </c>
      <c r="J18" s="121">
        <f t="shared" si="0"/>
        <v>0</v>
      </c>
    </row>
    <row r="19" spans="3:10" x14ac:dyDescent="0.2">
      <c r="C19" s="114">
        <f t="shared" si="1"/>
        <v>11</v>
      </c>
      <c r="D19" s="119">
        <f>Investimento!J20</f>
        <v>0</v>
      </c>
      <c r="E19" s="120">
        <f>Investimento!K20</f>
        <v>0</v>
      </c>
      <c r="F19" s="120">
        <f>Investimento!L20</f>
        <v>0</v>
      </c>
      <c r="G19" s="120">
        <f>Entrate_Costi!K19</f>
        <v>0</v>
      </c>
      <c r="H19" s="120">
        <f>Entrate_Costi!U19</f>
        <v>0</v>
      </c>
      <c r="I19" s="150">
        <f>'Entrate_Costi VR'!K19-'Entrate_Costi VR'!U19</f>
        <v>0</v>
      </c>
      <c r="J19" s="121">
        <f t="shared" si="0"/>
        <v>0</v>
      </c>
    </row>
    <row r="20" spans="3:10" x14ac:dyDescent="0.2">
      <c r="C20" s="114">
        <f t="shared" si="1"/>
        <v>12</v>
      </c>
      <c r="D20" s="119">
        <f>Investimento!J21</f>
        <v>0</v>
      </c>
      <c r="E20" s="120">
        <f>Investimento!K21</f>
        <v>0</v>
      </c>
      <c r="F20" s="120">
        <f>Investimento!L21</f>
        <v>0</v>
      </c>
      <c r="G20" s="120">
        <f>Entrate_Costi!K20</f>
        <v>0</v>
      </c>
      <c r="H20" s="120">
        <f>Entrate_Costi!U20</f>
        <v>0</v>
      </c>
      <c r="I20" s="150">
        <f>'Entrate_Costi VR'!K20-'Entrate_Costi VR'!U20</f>
        <v>0</v>
      </c>
      <c r="J20" s="121">
        <f t="shared" si="0"/>
        <v>0</v>
      </c>
    </row>
    <row r="21" spans="3:10" x14ac:dyDescent="0.2">
      <c r="C21" s="114">
        <f t="shared" si="1"/>
        <v>13</v>
      </c>
      <c r="D21" s="119">
        <f>Investimento!J22</f>
        <v>0</v>
      </c>
      <c r="E21" s="120">
        <f>Investimento!K22</f>
        <v>0</v>
      </c>
      <c r="F21" s="120">
        <f>Investimento!L22</f>
        <v>0</v>
      </c>
      <c r="G21" s="120">
        <f>Entrate_Costi!K21</f>
        <v>0</v>
      </c>
      <c r="H21" s="120">
        <f>Entrate_Costi!U21</f>
        <v>0</v>
      </c>
      <c r="I21" s="150">
        <f>'Entrate_Costi VR'!K21-'Entrate_Costi VR'!U21</f>
        <v>0</v>
      </c>
      <c r="J21" s="121">
        <f t="shared" si="0"/>
        <v>0</v>
      </c>
    </row>
    <row r="22" spans="3:10" x14ac:dyDescent="0.2">
      <c r="C22" s="114">
        <f t="shared" si="1"/>
        <v>14</v>
      </c>
      <c r="D22" s="119">
        <f>Investimento!J23</f>
        <v>0</v>
      </c>
      <c r="E22" s="120">
        <f>Investimento!K23</f>
        <v>0</v>
      </c>
      <c r="F22" s="120">
        <f>Investimento!L23</f>
        <v>0</v>
      </c>
      <c r="G22" s="120">
        <f>Entrate_Costi!K22</f>
        <v>0</v>
      </c>
      <c r="H22" s="120">
        <f>Entrate_Costi!U22</f>
        <v>0</v>
      </c>
      <c r="I22" s="150">
        <f>'Entrate_Costi VR'!K22-'Entrate_Costi VR'!U22</f>
        <v>0</v>
      </c>
      <c r="J22" s="121">
        <f t="shared" si="0"/>
        <v>0</v>
      </c>
    </row>
    <row r="23" spans="3:10" x14ac:dyDescent="0.2">
      <c r="C23" s="114">
        <f t="shared" si="1"/>
        <v>15</v>
      </c>
      <c r="D23" s="119"/>
      <c r="E23" s="120"/>
      <c r="F23" s="120"/>
      <c r="G23" s="120">
        <f>Entrate_Costi!K23</f>
        <v>0</v>
      </c>
      <c r="H23" s="120">
        <f>Entrate_Costi!U23</f>
        <v>0</v>
      </c>
      <c r="I23" s="150">
        <f>'Entrate_Costi VR'!K23-'Entrate_Costi VR'!U23</f>
        <v>0</v>
      </c>
      <c r="J23" s="121">
        <f t="shared" si="0"/>
        <v>0</v>
      </c>
    </row>
    <row r="24" spans="3:10" x14ac:dyDescent="0.2">
      <c r="C24" s="114">
        <f t="shared" si="1"/>
        <v>16</v>
      </c>
      <c r="D24" s="119"/>
      <c r="E24" s="120"/>
      <c r="F24" s="120"/>
      <c r="G24" s="120">
        <f>Entrate_Costi!K24</f>
        <v>0</v>
      </c>
      <c r="H24" s="120">
        <f>Entrate_Costi!U24</f>
        <v>0</v>
      </c>
      <c r="I24" s="150">
        <f>'Entrate_Costi VR'!K24-'Entrate_Costi VR'!U24</f>
        <v>0</v>
      </c>
      <c r="J24" s="121">
        <f t="shared" si="0"/>
        <v>0</v>
      </c>
    </row>
    <row r="25" spans="3:10" x14ac:dyDescent="0.2">
      <c r="C25" s="114">
        <f t="shared" si="1"/>
        <v>17</v>
      </c>
      <c r="D25" s="119"/>
      <c r="E25" s="120"/>
      <c r="F25" s="120"/>
      <c r="G25" s="120">
        <f>Entrate_Costi!K25</f>
        <v>0</v>
      </c>
      <c r="H25" s="120">
        <f>Entrate_Costi!U25</f>
        <v>0</v>
      </c>
      <c r="I25" s="150">
        <f>'Entrate_Costi VR'!K25-'Entrate_Costi VR'!U25</f>
        <v>0</v>
      </c>
      <c r="J25" s="121">
        <f t="shared" si="0"/>
        <v>0</v>
      </c>
    </row>
    <row r="26" spans="3:10" x14ac:dyDescent="0.2">
      <c r="C26" s="114">
        <f t="shared" si="1"/>
        <v>18</v>
      </c>
      <c r="D26" s="119"/>
      <c r="E26" s="120"/>
      <c r="F26" s="120"/>
      <c r="G26" s="120">
        <f>Entrate_Costi!K26</f>
        <v>0</v>
      </c>
      <c r="H26" s="120">
        <f>Entrate_Costi!U26</f>
        <v>0</v>
      </c>
      <c r="I26" s="150">
        <f>'Entrate_Costi VR'!K26-'Entrate_Costi VR'!U26</f>
        <v>0</v>
      </c>
      <c r="J26" s="121">
        <f t="shared" si="0"/>
        <v>0</v>
      </c>
    </row>
    <row r="27" spans="3:10" x14ac:dyDescent="0.2">
      <c r="C27" s="114">
        <f t="shared" si="1"/>
        <v>19</v>
      </c>
      <c r="D27" s="119"/>
      <c r="E27" s="120"/>
      <c r="F27" s="120"/>
      <c r="G27" s="120">
        <f>Entrate_Costi!K27</f>
        <v>0</v>
      </c>
      <c r="H27" s="120">
        <f>Entrate_Costi!U27</f>
        <v>0</v>
      </c>
      <c r="I27" s="150">
        <f>'Entrate_Costi VR'!K27-'Entrate_Costi VR'!U27</f>
        <v>0</v>
      </c>
      <c r="J27" s="121">
        <f t="shared" si="0"/>
        <v>0</v>
      </c>
    </row>
    <row r="28" spans="3:10" x14ac:dyDescent="0.2">
      <c r="C28" s="114">
        <f t="shared" si="1"/>
        <v>20</v>
      </c>
      <c r="D28" s="119"/>
      <c r="E28" s="120"/>
      <c r="F28" s="120"/>
      <c r="G28" s="120">
        <f>Entrate_Costi!K28</f>
        <v>0</v>
      </c>
      <c r="H28" s="120">
        <f>Entrate_Costi!U28</f>
        <v>0</v>
      </c>
      <c r="I28" s="150">
        <f>'Entrate_Costi VR'!K28-'Entrate_Costi VR'!U28</f>
        <v>0</v>
      </c>
      <c r="J28" s="121">
        <f t="shared" si="0"/>
        <v>0</v>
      </c>
    </row>
    <row r="29" spans="3:10" x14ac:dyDescent="0.2">
      <c r="C29" s="114">
        <f t="shared" si="1"/>
        <v>21</v>
      </c>
      <c r="D29" s="119"/>
      <c r="E29" s="120"/>
      <c r="F29" s="120"/>
      <c r="G29" s="120">
        <f>Entrate_Costi!K29</f>
        <v>0</v>
      </c>
      <c r="H29" s="120">
        <f>Entrate_Costi!U29</f>
        <v>0</v>
      </c>
      <c r="I29" s="150">
        <f>'Entrate_Costi VR'!K29-'Entrate_Costi VR'!U29</f>
        <v>0</v>
      </c>
      <c r="J29" s="121">
        <f t="shared" si="0"/>
        <v>0</v>
      </c>
    </row>
    <row r="30" spans="3:10" x14ac:dyDescent="0.2">
      <c r="C30" s="114">
        <f t="shared" si="1"/>
        <v>22</v>
      </c>
      <c r="D30" s="119"/>
      <c r="E30" s="120"/>
      <c r="F30" s="120"/>
      <c r="G30" s="120">
        <f>Entrate_Costi!K30</f>
        <v>0</v>
      </c>
      <c r="H30" s="120">
        <f>Entrate_Costi!U30</f>
        <v>0</v>
      </c>
      <c r="I30" s="150">
        <f>'Entrate_Costi VR'!K30-'Entrate_Costi VR'!U30</f>
        <v>0</v>
      </c>
      <c r="J30" s="121">
        <f t="shared" si="0"/>
        <v>0</v>
      </c>
    </row>
    <row r="31" spans="3:10" x14ac:dyDescent="0.2">
      <c r="C31" s="114">
        <f t="shared" si="1"/>
        <v>23</v>
      </c>
      <c r="D31" s="119"/>
      <c r="E31" s="120"/>
      <c r="F31" s="120"/>
      <c r="G31" s="120">
        <f>Entrate_Costi!K31</f>
        <v>0</v>
      </c>
      <c r="H31" s="120">
        <f>Entrate_Costi!U31</f>
        <v>0</v>
      </c>
      <c r="I31" s="150">
        <f>'Entrate_Costi VR'!K31-'Entrate_Costi VR'!U31</f>
        <v>0</v>
      </c>
      <c r="J31" s="121">
        <f t="shared" si="0"/>
        <v>0</v>
      </c>
    </row>
    <row r="32" spans="3:10" x14ac:dyDescent="0.2">
      <c r="C32" s="114">
        <f t="shared" si="1"/>
        <v>24</v>
      </c>
      <c r="D32" s="119"/>
      <c r="E32" s="120"/>
      <c r="F32" s="120"/>
      <c r="G32" s="120">
        <f>Entrate_Costi!K32</f>
        <v>0</v>
      </c>
      <c r="H32" s="120">
        <f>Entrate_Costi!U32</f>
        <v>0</v>
      </c>
      <c r="I32" s="150">
        <f>'Entrate_Costi VR'!K32-'Entrate_Costi VR'!U32</f>
        <v>0</v>
      </c>
      <c r="J32" s="121">
        <f t="shared" si="0"/>
        <v>0</v>
      </c>
    </row>
    <row r="33" spans="3:10" x14ac:dyDescent="0.2">
      <c r="C33" s="114">
        <f t="shared" si="1"/>
        <v>25</v>
      </c>
      <c r="D33" s="119"/>
      <c r="E33" s="120"/>
      <c r="F33" s="120"/>
      <c r="G33" s="120">
        <f>Entrate_Costi!K33</f>
        <v>0</v>
      </c>
      <c r="H33" s="120">
        <f>Entrate_Costi!U33</f>
        <v>0</v>
      </c>
      <c r="I33" s="150">
        <f>'Entrate_Costi VR'!K33-'Entrate_Costi VR'!U33</f>
        <v>0</v>
      </c>
      <c r="J33" s="121">
        <f t="shared" si="0"/>
        <v>0</v>
      </c>
    </row>
    <row r="34" spans="3:10" x14ac:dyDescent="0.2">
      <c r="C34" s="114">
        <f t="shared" si="1"/>
        <v>26</v>
      </c>
      <c r="D34" s="119"/>
      <c r="E34" s="120"/>
      <c r="F34" s="120"/>
      <c r="G34" s="120">
        <f>Entrate_Costi!K34</f>
        <v>0</v>
      </c>
      <c r="H34" s="120">
        <f>Entrate_Costi!U34</f>
        <v>0</v>
      </c>
      <c r="I34" s="150">
        <f>'Entrate_Costi VR'!K34-'Entrate_Costi VR'!U34</f>
        <v>0</v>
      </c>
      <c r="J34" s="121">
        <f t="shared" si="0"/>
        <v>0</v>
      </c>
    </row>
    <row r="35" spans="3:10" x14ac:dyDescent="0.2">
      <c r="C35" s="114">
        <f t="shared" si="1"/>
        <v>27</v>
      </c>
      <c r="D35" s="119"/>
      <c r="E35" s="120"/>
      <c r="F35" s="120"/>
      <c r="G35" s="120">
        <f>Entrate_Costi!K35</f>
        <v>0</v>
      </c>
      <c r="H35" s="120">
        <f>Entrate_Costi!U35</f>
        <v>0</v>
      </c>
      <c r="I35" s="150">
        <f>'Entrate_Costi VR'!K35-'Entrate_Costi VR'!U35</f>
        <v>0</v>
      </c>
      <c r="J35" s="121">
        <f t="shared" si="0"/>
        <v>0</v>
      </c>
    </row>
    <row r="36" spans="3:10" x14ac:dyDescent="0.2">
      <c r="C36" s="114">
        <f t="shared" si="1"/>
        <v>28</v>
      </c>
      <c r="D36" s="119"/>
      <c r="E36" s="120"/>
      <c r="F36" s="120"/>
      <c r="G36" s="120">
        <f>Entrate_Costi!K36</f>
        <v>0</v>
      </c>
      <c r="H36" s="120">
        <f>Entrate_Costi!U36</f>
        <v>0</v>
      </c>
      <c r="I36" s="150">
        <f>'Entrate_Costi VR'!K36-'Entrate_Costi VR'!U36</f>
        <v>0</v>
      </c>
      <c r="J36" s="121">
        <f t="shared" si="0"/>
        <v>0</v>
      </c>
    </row>
    <row r="37" spans="3:10" x14ac:dyDescent="0.2">
      <c r="C37" s="114">
        <f t="shared" si="1"/>
        <v>29</v>
      </c>
      <c r="D37" s="119"/>
      <c r="E37" s="120"/>
      <c r="F37" s="120"/>
      <c r="G37" s="120">
        <f>Entrate_Costi!K37</f>
        <v>0</v>
      </c>
      <c r="H37" s="120">
        <f>Entrate_Costi!U37</f>
        <v>0</v>
      </c>
      <c r="I37" s="150">
        <f>'Entrate_Costi VR'!K37-'Entrate_Costi VR'!U37</f>
        <v>0</v>
      </c>
      <c r="J37" s="121">
        <f t="shared" si="0"/>
        <v>0</v>
      </c>
    </row>
    <row r="38" spans="3:10" x14ac:dyDescent="0.2">
      <c r="C38" s="114">
        <f t="shared" si="1"/>
        <v>30</v>
      </c>
      <c r="D38" s="119"/>
      <c r="E38" s="120"/>
      <c r="F38" s="120"/>
      <c r="G38" s="120">
        <f>Entrate_Costi!K38</f>
        <v>0</v>
      </c>
      <c r="H38" s="120">
        <f>Entrate_Costi!U38</f>
        <v>0</v>
      </c>
      <c r="I38" s="150">
        <f>'Entrate_Costi VR'!K38-'Entrate_Costi VR'!U38</f>
        <v>0</v>
      </c>
      <c r="J38" s="121">
        <f t="shared" si="0"/>
        <v>0</v>
      </c>
    </row>
    <row r="39" spans="3:10" x14ac:dyDescent="0.2">
      <c r="C39" s="114">
        <f t="shared" si="1"/>
        <v>31</v>
      </c>
      <c r="D39" s="119"/>
      <c r="E39" s="120"/>
      <c r="F39" s="120"/>
      <c r="G39" s="120">
        <f>Entrate_Costi!K39</f>
        <v>0</v>
      </c>
      <c r="H39" s="120">
        <f>Entrate_Costi!U39</f>
        <v>0</v>
      </c>
      <c r="I39" s="150">
        <f>'Entrate_Costi VR'!K39-'Entrate_Costi VR'!U39</f>
        <v>0</v>
      </c>
      <c r="J39" s="121">
        <f t="shared" si="0"/>
        <v>0</v>
      </c>
    </row>
    <row r="40" spans="3:10" x14ac:dyDescent="0.2">
      <c r="C40" s="114">
        <f t="shared" si="1"/>
        <v>32</v>
      </c>
      <c r="D40" s="119"/>
      <c r="E40" s="120"/>
      <c r="F40" s="120"/>
      <c r="G40" s="120">
        <f>Entrate_Costi!K40</f>
        <v>0</v>
      </c>
      <c r="H40" s="120">
        <f>Entrate_Costi!U40</f>
        <v>0</v>
      </c>
      <c r="I40" s="150">
        <f>'Entrate_Costi VR'!K40-'Entrate_Costi VR'!U40</f>
        <v>0</v>
      </c>
      <c r="J40" s="121">
        <f t="shared" si="0"/>
        <v>0</v>
      </c>
    </row>
    <row r="41" spans="3:10" x14ac:dyDescent="0.2">
      <c r="C41" s="114">
        <f t="shared" si="1"/>
        <v>33</v>
      </c>
      <c r="D41" s="119"/>
      <c r="E41" s="120"/>
      <c r="F41" s="120"/>
      <c r="G41" s="120">
        <f>Entrate_Costi!K41</f>
        <v>0</v>
      </c>
      <c r="H41" s="120">
        <f>Entrate_Costi!U41</f>
        <v>0</v>
      </c>
      <c r="I41" s="150">
        <f>'Entrate_Costi VR'!K41-'Entrate_Costi VR'!U41</f>
        <v>0</v>
      </c>
      <c r="J41" s="121">
        <f t="shared" si="0"/>
        <v>0</v>
      </c>
    </row>
    <row r="42" spans="3:10" x14ac:dyDescent="0.2">
      <c r="C42" s="114">
        <f t="shared" si="1"/>
        <v>34</v>
      </c>
      <c r="D42" s="119"/>
      <c r="E42" s="120"/>
      <c r="F42" s="120"/>
      <c r="G42" s="120">
        <f>Entrate_Costi!K42</f>
        <v>0</v>
      </c>
      <c r="H42" s="120">
        <f>Entrate_Costi!U42</f>
        <v>0</v>
      </c>
      <c r="I42" s="150">
        <f>'Entrate_Costi VR'!K42-'Entrate_Costi VR'!U42</f>
        <v>0</v>
      </c>
      <c r="J42" s="121">
        <f t="shared" si="0"/>
        <v>0</v>
      </c>
    </row>
    <row r="43" spans="3:10" x14ac:dyDescent="0.2">
      <c r="C43" s="114">
        <f t="shared" si="1"/>
        <v>35</v>
      </c>
      <c r="D43" s="119"/>
      <c r="E43" s="120"/>
      <c r="F43" s="120"/>
      <c r="G43" s="120">
        <f>Entrate_Costi!K43</f>
        <v>0</v>
      </c>
      <c r="H43" s="120">
        <f>Entrate_Costi!U43</f>
        <v>0</v>
      </c>
      <c r="I43" s="150">
        <f>'Entrate_Costi VR'!K43-'Entrate_Costi VR'!U43</f>
        <v>0</v>
      </c>
      <c r="J43" s="121">
        <f t="shared" si="0"/>
        <v>0</v>
      </c>
    </row>
    <row r="44" spans="3:10" x14ac:dyDescent="0.2">
      <c r="C44" s="114">
        <f t="shared" si="1"/>
        <v>36</v>
      </c>
      <c r="D44" s="119"/>
      <c r="E44" s="120"/>
      <c r="F44" s="120"/>
      <c r="G44" s="120">
        <f>Entrate_Costi!K44</f>
        <v>0</v>
      </c>
      <c r="H44" s="120">
        <f>Entrate_Costi!U44</f>
        <v>0</v>
      </c>
      <c r="I44" s="150">
        <f>'Entrate_Costi VR'!K44-'Entrate_Costi VR'!U44</f>
        <v>0</v>
      </c>
      <c r="J44" s="121">
        <f t="shared" si="0"/>
        <v>0</v>
      </c>
    </row>
    <row r="45" spans="3:10" x14ac:dyDescent="0.2">
      <c r="C45" s="114">
        <f t="shared" si="1"/>
        <v>37</v>
      </c>
      <c r="D45" s="119"/>
      <c r="E45" s="120"/>
      <c r="F45" s="120"/>
      <c r="G45" s="120">
        <f>Entrate_Costi!K45</f>
        <v>0</v>
      </c>
      <c r="H45" s="120">
        <f>Entrate_Costi!U45</f>
        <v>0</v>
      </c>
      <c r="I45" s="150">
        <f>'Entrate_Costi VR'!K45-'Entrate_Costi VR'!U45</f>
        <v>0</v>
      </c>
      <c r="J45" s="121">
        <f t="shared" si="0"/>
        <v>0</v>
      </c>
    </row>
    <row r="46" spans="3:10" x14ac:dyDescent="0.2">
      <c r="C46" s="114">
        <f t="shared" si="1"/>
        <v>38</v>
      </c>
      <c r="D46" s="119"/>
      <c r="E46" s="120"/>
      <c r="F46" s="120"/>
      <c r="G46" s="120">
        <f>Entrate_Costi!K46</f>
        <v>0</v>
      </c>
      <c r="H46" s="120">
        <f>Entrate_Costi!U46</f>
        <v>0</v>
      </c>
      <c r="I46" s="150">
        <f>'Entrate_Costi VR'!K46-'Entrate_Costi VR'!U46</f>
        <v>0</v>
      </c>
      <c r="J46" s="121">
        <f t="shared" si="0"/>
        <v>0</v>
      </c>
    </row>
    <row r="47" spans="3:10" x14ac:dyDescent="0.2">
      <c r="C47" s="114">
        <f t="shared" si="1"/>
        <v>39</v>
      </c>
      <c r="D47" s="119"/>
      <c r="E47" s="120"/>
      <c r="F47" s="120"/>
      <c r="G47" s="120">
        <f>Entrate_Costi!K47</f>
        <v>0</v>
      </c>
      <c r="H47" s="120">
        <f>Entrate_Costi!U47</f>
        <v>0</v>
      </c>
      <c r="I47" s="150">
        <f>'Entrate_Costi VR'!K47-'Entrate_Costi VR'!U47</f>
        <v>0</v>
      </c>
      <c r="J47" s="121">
        <f t="shared" si="0"/>
        <v>0</v>
      </c>
    </row>
    <row r="48" spans="3:10" x14ac:dyDescent="0.2">
      <c r="C48" s="114">
        <f t="shared" si="1"/>
        <v>40</v>
      </c>
      <c r="D48" s="119"/>
      <c r="E48" s="120"/>
      <c r="F48" s="120"/>
      <c r="G48" s="120">
        <f>Entrate_Costi!K48</f>
        <v>0</v>
      </c>
      <c r="H48" s="120">
        <f>Entrate_Costi!U48</f>
        <v>0</v>
      </c>
      <c r="I48" s="150">
        <f>'Entrate_Costi VR'!K48-'Entrate_Costi VR'!U48</f>
        <v>0</v>
      </c>
      <c r="J48" s="121">
        <f t="shared" si="0"/>
        <v>0</v>
      </c>
    </row>
    <row r="49" spans="3:10" x14ac:dyDescent="0.2">
      <c r="C49" s="114">
        <f t="shared" si="1"/>
        <v>41</v>
      </c>
      <c r="D49" s="119"/>
      <c r="E49" s="120"/>
      <c r="F49" s="120"/>
      <c r="G49" s="120">
        <f>Entrate_Costi!K49</f>
        <v>0</v>
      </c>
      <c r="H49" s="120">
        <f>Entrate_Costi!U49</f>
        <v>0</v>
      </c>
      <c r="I49" s="150">
        <f>'Entrate_Costi VR'!K49-'Entrate_Costi VR'!U49</f>
        <v>0</v>
      </c>
      <c r="J49" s="121">
        <f t="shared" si="0"/>
        <v>0</v>
      </c>
    </row>
    <row r="50" spans="3:10" x14ac:dyDescent="0.2">
      <c r="C50" s="114">
        <f t="shared" si="1"/>
        <v>42</v>
      </c>
      <c r="D50" s="119"/>
      <c r="E50" s="120"/>
      <c r="F50" s="120"/>
      <c r="G50" s="120">
        <f>Entrate_Costi!K50</f>
        <v>0</v>
      </c>
      <c r="H50" s="120">
        <f>Entrate_Costi!U50</f>
        <v>0</v>
      </c>
      <c r="I50" s="150">
        <f>'Entrate_Costi VR'!K50-'Entrate_Costi VR'!U50</f>
        <v>0</v>
      </c>
      <c r="J50" s="121">
        <f t="shared" si="0"/>
        <v>0</v>
      </c>
    </row>
    <row r="51" spans="3:10" x14ac:dyDescent="0.2">
      <c r="C51" s="114">
        <f t="shared" si="1"/>
        <v>43</v>
      </c>
      <c r="D51" s="119"/>
      <c r="E51" s="120"/>
      <c r="F51" s="120"/>
      <c r="G51" s="120">
        <f>Entrate_Costi!K51</f>
        <v>0</v>
      </c>
      <c r="H51" s="120">
        <f>Entrate_Costi!U51</f>
        <v>0</v>
      </c>
      <c r="I51" s="150">
        <f>'Entrate_Costi VR'!K51-'Entrate_Costi VR'!U51</f>
        <v>0</v>
      </c>
      <c r="J51" s="121">
        <f t="shared" si="0"/>
        <v>0</v>
      </c>
    </row>
    <row r="52" spans="3:10" x14ac:dyDescent="0.2">
      <c r="C52" s="114">
        <f t="shared" si="1"/>
        <v>44</v>
      </c>
      <c r="D52" s="119"/>
      <c r="E52" s="120"/>
      <c r="F52" s="120"/>
      <c r="G52" s="120">
        <f>Entrate_Costi!K52</f>
        <v>0</v>
      </c>
      <c r="H52" s="120">
        <f>Entrate_Costi!U52</f>
        <v>0</v>
      </c>
      <c r="I52" s="150">
        <f>'Entrate_Costi VR'!K52-'Entrate_Costi VR'!U52</f>
        <v>0</v>
      </c>
      <c r="J52" s="121">
        <f t="shared" si="0"/>
        <v>0</v>
      </c>
    </row>
    <row r="53" spans="3:10" x14ac:dyDescent="0.2">
      <c r="C53" s="114">
        <f t="shared" si="1"/>
        <v>45</v>
      </c>
      <c r="D53" s="119"/>
      <c r="E53" s="120"/>
      <c r="F53" s="120"/>
      <c r="G53" s="120">
        <f>Entrate_Costi!K53</f>
        <v>0</v>
      </c>
      <c r="H53" s="120">
        <f>Entrate_Costi!U53</f>
        <v>0</v>
      </c>
      <c r="I53" s="150">
        <f>'Entrate_Costi VR'!K53-'Entrate_Costi VR'!U53</f>
        <v>0</v>
      </c>
      <c r="J53" s="121">
        <f t="shared" si="0"/>
        <v>0</v>
      </c>
    </row>
    <row r="54" spans="3:10" x14ac:dyDescent="0.2">
      <c r="C54" s="114">
        <f t="shared" si="1"/>
        <v>46</v>
      </c>
      <c r="D54" s="119"/>
      <c r="E54" s="120"/>
      <c r="F54" s="120"/>
      <c r="G54" s="120">
        <f>Entrate_Costi!K54</f>
        <v>0</v>
      </c>
      <c r="H54" s="120">
        <f>Entrate_Costi!U54</f>
        <v>0</v>
      </c>
      <c r="I54" s="150">
        <f>'Entrate_Costi VR'!K54-'Entrate_Costi VR'!U54</f>
        <v>0</v>
      </c>
      <c r="J54" s="121">
        <f t="shared" si="0"/>
        <v>0</v>
      </c>
    </row>
    <row r="55" spans="3:10" x14ac:dyDescent="0.2">
      <c r="C55" s="114">
        <f t="shared" si="1"/>
        <v>47</v>
      </c>
      <c r="D55" s="119"/>
      <c r="E55" s="120"/>
      <c r="F55" s="120"/>
      <c r="G55" s="120">
        <f>Entrate_Costi!K55</f>
        <v>0</v>
      </c>
      <c r="H55" s="120">
        <f>Entrate_Costi!U55</f>
        <v>0</v>
      </c>
      <c r="I55" s="150">
        <f>'Entrate_Costi VR'!K55-'Entrate_Costi VR'!U55</f>
        <v>0</v>
      </c>
      <c r="J55" s="121">
        <f t="shared" si="0"/>
        <v>0</v>
      </c>
    </row>
    <row r="56" spans="3:10" x14ac:dyDescent="0.2">
      <c r="C56" s="114">
        <f t="shared" si="1"/>
        <v>48</v>
      </c>
      <c r="D56" s="119"/>
      <c r="E56" s="120"/>
      <c r="F56" s="120"/>
      <c r="G56" s="120">
        <f>Entrate_Costi!K56</f>
        <v>0</v>
      </c>
      <c r="H56" s="120">
        <f>Entrate_Costi!U56</f>
        <v>0</v>
      </c>
      <c r="I56" s="150">
        <f>'Entrate_Costi VR'!K56-'Entrate_Costi VR'!U56</f>
        <v>0</v>
      </c>
      <c r="J56" s="121">
        <f t="shared" si="0"/>
        <v>0</v>
      </c>
    </row>
    <row r="57" spans="3:10" ht="12" thickBot="1" x14ac:dyDescent="0.25">
      <c r="C57" s="115">
        <f t="shared" si="1"/>
        <v>49</v>
      </c>
      <c r="D57" s="122"/>
      <c r="E57" s="123"/>
      <c r="F57" s="123"/>
      <c r="G57" s="123">
        <f>Entrate_Costi!K57</f>
        <v>0</v>
      </c>
      <c r="H57" s="123">
        <f>Entrate_Costi!U57</f>
        <v>0</v>
      </c>
      <c r="I57" s="151">
        <f>'Entrate_Costi VR'!K57-'Entrate_Costi VR'!U57</f>
        <v>0</v>
      </c>
      <c r="J57" s="124">
        <f t="shared" si="0"/>
        <v>0</v>
      </c>
    </row>
    <row r="58" spans="3:10" ht="12" thickBot="1" x14ac:dyDescent="0.25">
      <c r="C58" s="125" t="s">
        <v>115</v>
      </c>
      <c r="D58" s="126">
        <f>SUM(D8:D57)</f>
        <v>0</v>
      </c>
      <c r="E58" s="126">
        <f t="shared" ref="E58:J58" si="2">SUM(E8:E57)</f>
        <v>0</v>
      </c>
      <c r="F58" s="126">
        <f t="shared" si="2"/>
        <v>0</v>
      </c>
      <c r="G58" s="126">
        <f>SUM(G8:G57)</f>
        <v>0</v>
      </c>
      <c r="H58" s="126">
        <f t="shared" si="2"/>
        <v>0</v>
      </c>
      <c r="I58" s="152">
        <f>SUM(I8:I57)</f>
        <v>0</v>
      </c>
      <c r="J58" s="127">
        <f t="shared" si="2"/>
        <v>0</v>
      </c>
    </row>
    <row r="59" spans="3:10" ht="12" thickBot="1" x14ac:dyDescent="0.25">
      <c r="C59" s="128"/>
      <c r="D59" s="128"/>
      <c r="E59" s="128"/>
      <c r="F59" s="128"/>
      <c r="G59" s="128"/>
      <c r="H59" s="128"/>
      <c r="I59" s="128"/>
      <c r="J59" s="128"/>
    </row>
    <row r="60" spans="3:10" ht="35.1" customHeight="1" thickBot="1" x14ac:dyDescent="0.25">
      <c r="C60" s="284" t="s">
        <v>179</v>
      </c>
      <c r="D60" s="285"/>
      <c r="E60" s="285"/>
      <c r="F60" s="286"/>
      <c r="G60" s="129">
        <f>+D58</f>
        <v>0</v>
      </c>
      <c r="H60" s="128"/>
      <c r="I60" s="128"/>
      <c r="J60" s="128"/>
    </row>
    <row r="61" spans="3:10" ht="35.1" customHeight="1" thickBot="1" x14ac:dyDescent="0.25">
      <c r="C61" s="284" t="s">
        <v>178</v>
      </c>
      <c r="D61" s="285"/>
      <c r="E61" s="285"/>
      <c r="F61" s="286"/>
      <c r="G61" s="129">
        <f>+E58</f>
        <v>0</v>
      </c>
      <c r="H61" s="128"/>
      <c r="I61" s="128"/>
      <c r="J61" s="128"/>
    </row>
    <row r="62" spans="3:10" ht="12" thickBot="1" x14ac:dyDescent="0.25">
      <c r="C62" s="128"/>
      <c r="D62" s="128"/>
      <c r="E62" s="128"/>
      <c r="F62" s="128"/>
      <c r="G62" s="128"/>
      <c r="H62" s="128"/>
      <c r="I62" s="128"/>
      <c r="J62" s="128"/>
    </row>
    <row r="63" spans="3:10" ht="12" thickBot="1" x14ac:dyDescent="0.25">
      <c r="C63" s="287" t="s">
        <v>186</v>
      </c>
      <c r="D63" s="288"/>
      <c r="E63" s="288"/>
      <c r="F63" s="289"/>
      <c r="G63" s="130">
        <v>0.04</v>
      </c>
      <c r="H63" s="128"/>
      <c r="I63" s="128"/>
      <c r="J63" s="128"/>
    </row>
    <row r="64" spans="3:10" hidden="1" x14ac:dyDescent="0.2">
      <c r="C64" s="293" t="s">
        <v>188</v>
      </c>
      <c r="D64" s="294"/>
      <c r="E64" s="294"/>
      <c r="F64" s="295"/>
      <c r="G64" s="131">
        <f ca="1">TODAY()</f>
        <v>43152</v>
      </c>
      <c r="H64" s="128"/>
      <c r="I64" s="128"/>
      <c r="J64" s="128"/>
    </row>
    <row r="65" spans="3:15" hidden="1" x14ac:dyDescent="0.2">
      <c r="C65" s="296" t="s">
        <v>189</v>
      </c>
      <c r="D65" s="297"/>
      <c r="E65" s="297"/>
      <c r="F65" s="298"/>
      <c r="G65" s="132">
        <f ca="1">YEAR(G64)</f>
        <v>2018</v>
      </c>
      <c r="H65" s="128"/>
      <c r="I65" s="128"/>
      <c r="J65" s="128"/>
    </row>
    <row r="66" spans="3:15" ht="12" thickBot="1" x14ac:dyDescent="0.25">
      <c r="C66" s="128"/>
      <c r="D66" s="128"/>
      <c r="E66" s="128"/>
      <c r="F66" s="128"/>
      <c r="G66" s="128"/>
      <c r="H66" s="128"/>
      <c r="I66" s="128"/>
      <c r="J66" s="128"/>
    </row>
    <row r="67" spans="3:15" ht="30" customHeight="1" thickBot="1" x14ac:dyDescent="0.25">
      <c r="C67" s="284" t="s">
        <v>176</v>
      </c>
      <c r="D67" s="285"/>
      <c r="E67" s="285"/>
      <c r="F67" s="286"/>
      <c r="G67" s="129" t="b">
        <f ca="1">IF(Info_Operazione!H6=2,"",IF(G65=Info_Operazione!E13,NPV(G63,F9:F57)+F8,IF(G65&lt;Info_Operazione!E13,NPV(G63,F8:F57))))</f>
        <v>0</v>
      </c>
      <c r="H67" s="128"/>
      <c r="I67" s="128"/>
      <c r="J67" s="128"/>
      <c r="K67" s="105">
        <f>NPV(G63,F8:F57)</f>
        <v>0</v>
      </c>
    </row>
    <row r="68" spans="3:15" ht="30" customHeight="1" thickBot="1" x14ac:dyDescent="0.25">
      <c r="C68" s="284" t="s">
        <v>182</v>
      </c>
      <c r="D68" s="285"/>
      <c r="E68" s="285"/>
      <c r="F68" s="286"/>
      <c r="G68" s="129" t="b">
        <f ca="1">IF(Info_Operazione!H6=2,"",IF(Info_Operazione!H6=2,"",IF(G65=Info_Operazione!E13,NPV(G63,D9:D57)+D8,IF(G65&lt;Info_Operazione!E13,NPV(G63,D8:D57)))))</f>
        <v>0</v>
      </c>
      <c r="H68" s="128"/>
      <c r="I68" s="128"/>
      <c r="J68" s="128"/>
      <c r="K68" s="105">
        <f>NPV(G63,D8:D57)</f>
        <v>0</v>
      </c>
    </row>
    <row r="69" spans="3:15" ht="35.1" customHeight="1" thickBot="1" x14ac:dyDescent="0.25">
      <c r="C69" s="284" t="s">
        <v>177</v>
      </c>
      <c r="D69" s="285"/>
      <c r="E69" s="285"/>
      <c r="F69" s="286"/>
      <c r="G69" s="133" t="e">
        <f ca="1">IF(Info_Operazione!H6=2,"",G68/G67)</f>
        <v>#DIV/0!</v>
      </c>
      <c r="H69" s="128"/>
      <c r="I69" s="128"/>
      <c r="J69" s="128"/>
    </row>
    <row r="70" spans="3:15" ht="12" thickBot="1" x14ac:dyDescent="0.25">
      <c r="C70" s="128"/>
      <c r="D70" s="128"/>
      <c r="E70" s="128"/>
      <c r="F70" s="128"/>
      <c r="G70" s="128"/>
      <c r="H70" s="128"/>
      <c r="I70" s="128"/>
      <c r="J70" s="128"/>
    </row>
    <row r="71" spans="3:15" ht="23.25" thickBot="1" x14ac:dyDescent="0.25">
      <c r="C71" s="128"/>
      <c r="D71" s="128"/>
      <c r="E71" s="128"/>
      <c r="F71" s="128"/>
      <c r="G71" s="134" t="s">
        <v>141</v>
      </c>
      <c r="H71" s="128"/>
      <c r="I71" s="128"/>
      <c r="J71" s="128"/>
    </row>
    <row r="72" spans="3:15" ht="12" thickBot="1" x14ac:dyDescent="0.25">
      <c r="C72" s="287" t="s">
        <v>139</v>
      </c>
      <c r="D72" s="288"/>
      <c r="E72" s="288"/>
      <c r="F72" s="289"/>
      <c r="G72" s="135" t="b">
        <f ca="1">IF(Info_Operazione!H6=2,"",IF(G65=Info_Operazione!E13,NPV(G63,G9:G57)+G8,IF(G65&lt;Info_Operazione!E13,NPV(G63,G8:G57))))</f>
        <v>0</v>
      </c>
      <c r="H72" s="128"/>
      <c r="I72" s="128"/>
      <c r="J72" s="136"/>
      <c r="K72" s="105">
        <f>NPV(G63,G8:G40)</f>
        <v>0</v>
      </c>
      <c r="L72" s="105">
        <f>NPV(G63,G8:G57)</f>
        <v>0</v>
      </c>
    </row>
    <row r="73" spans="3:15" ht="12" thickBot="1" x14ac:dyDescent="0.25">
      <c r="C73" s="287" t="s">
        <v>140</v>
      </c>
      <c r="D73" s="288"/>
      <c r="E73" s="288"/>
      <c r="F73" s="289"/>
      <c r="G73" s="135" t="b">
        <f ca="1">IF(Info_Operazione!H6=2,"",IF(G65=Info_Operazione!E13,NPV(G63,H9:H57)+H8,IF(G65&lt;Info_Operazione!E13,NPV(G63,H8:H57))))</f>
        <v>0</v>
      </c>
      <c r="H73" s="128"/>
      <c r="I73" s="128"/>
      <c r="J73" s="136"/>
    </row>
    <row r="74" spans="3:15" ht="12" thickBot="1" x14ac:dyDescent="0.25">
      <c r="C74" s="287" t="s">
        <v>193</v>
      </c>
      <c r="D74" s="288"/>
      <c r="E74" s="288"/>
      <c r="F74" s="289"/>
      <c r="G74" s="154">
        <f>IF(Info_Operazione!H6=2,"",NPV(Calcolo!G63,I8:I57))</f>
        <v>0</v>
      </c>
      <c r="H74" s="128"/>
      <c r="I74" s="128"/>
      <c r="J74" s="128"/>
      <c r="K74" s="146">
        <f ca="1">G72-G73+G74</f>
        <v>0</v>
      </c>
    </row>
    <row r="75" spans="3:15" ht="12" thickBot="1" x14ac:dyDescent="0.25">
      <c r="C75" s="128"/>
      <c r="D75" s="128"/>
      <c r="E75" s="128"/>
      <c r="F75" s="128"/>
      <c r="G75" s="128"/>
      <c r="H75" s="128"/>
      <c r="I75" s="128"/>
      <c r="J75" s="128"/>
    </row>
    <row r="76" spans="3:15" ht="24.95" customHeight="1" thickBot="1" x14ac:dyDescent="0.25">
      <c r="C76" s="290" t="s">
        <v>138</v>
      </c>
      <c r="D76" s="291"/>
      <c r="E76" s="291"/>
      <c r="F76" s="292"/>
      <c r="G76" s="140" t="str">
        <f>IF(AND(G58=0,H58=0),"",IF((Entrate_Costi!K58&lt;=Entrate_Costi!U58),"Non Genera Entrate Nette",(J58*(D58/F58))))</f>
        <v/>
      </c>
      <c r="H76" s="128"/>
      <c r="I76" s="128"/>
      <c r="J76" s="128"/>
    </row>
    <row r="77" spans="3:15" ht="39.6" customHeight="1" thickBot="1" x14ac:dyDescent="0.25">
      <c r="C77" s="290" t="s">
        <v>181</v>
      </c>
      <c r="D77" s="291"/>
      <c r="E77" s="291"/>
      <c r="F77" s="292"/>
      <c r="G77" s="149" t="b">
        <f ca="1">IF(Info_Operazione!H6=2,"",IF(G65=Info_Operazione!E13,NPV(G63,J9:J57)+J8,IF(G65&lt;Info_Operazione!E13,NPV(G63,J8:J57))))</f>
        <v>0</v>
      </c>
      <c r="H77" s="128"/>
      <c r="I77" s="128"/>
      <c r="J77" s="137"/>
      <c r="K77" s="111">
        <f ca="1">G72-G73</f>
        <v>0</v>
      </c>
      <c r="L77" s="102" t="e">
        <f ca="1">(G77*G69)/G68</f>
        <v>#DIV/0!</v>
      </c>
    </row>
    <row r="78" spans="3:15" ht="13.5" thickBot="1" x14ac:dyDescent="0.25">
      <c r="C78" s="138"/>
      <c r="D78" s="138"/>
      <c r="E78" s="138"/>
      <c r="F78" s="138"/>
      <c r="G78" s="139"/>
      <c r="H78" s="128"/>
      <c r="I78" s="128"/>
      <c r="J78" s="137"/>
    </row>
    <row r="79" spans="3:15" ht="54.95" customHeight="1" thickBot="1" x14ac:dyDescent="0.25">
      <c r="C79" s="290" t="s">
        <v>184</v>
      </c>
      <c r="D79" s="291"/>
      <c r="E79" s="291"/>
      <c r="F79" s="292"/>
      <c r="G79" s="140" t="e">
        <f ca="1">IF(Info_Operazione!H6=2,"",IF(Info_Operazione!H6=2,"",IF(G77&lt;=0,"Non genera entrate Nette",G68-(G77*G69))))</f>
        <v>#DIV/0!</v>
      </c>
      <c r="H79" s="128"/>
      <c r="I79" s="128"/>
      <c r="J79" s="128"/>
      <c r="O79" t="e">
        <f ca="1">G77*G69</f>
        <v>#DIV/0!</v>
      </c>
    </row>
    <row r="80" spans="3:15" ht="12" customHeight="1" thickBot="1" x14ac:dyDescent="0.25">
      <c r="C80" s="138"/>
      <c r="D80" s="138"/>
      <c r="E80" s="138"/>
      <c r="F80" s="138"/>
      <c r="G80" s="148"/>
      <c r="H80" s="128"/>
      <c r="I80" s="128"/>
      <c r="J80" s="128"/>
    </row>
    <row r="81" spans="3:13" ht="50.1" customHeight="1" thickBot="1" x14ac:dyDescent="0.25">
      <c r="C81" s="290" t="s">
        <v>183</v>
      </c>
      <c r="D81" s="291"/>
      <c r="E81" s="291"/>
      <c r="F81" s="292"/>
      <c r="G81" s="142" t="e">
        <f ca="1">IF(Info_Operazione!H6=2,"",IF(G77&lt;=0,"Non genera entrate Nette",(1-((G77*G69)/G68))))</f>
        <v>#DIV/0!</v>
      </c>
      <c r="H81" s="98"/>
      <c r="I81" s="98"/>
      <c r="J81" s="98"/>
      <c r="K81" s="102" t="e">
        <f ca="1">(1-G77/G68)</f>
        <v>#DIV/0!</v>
      </c>
      <c r="L81" s="102" t="e">
        <f ca="1">(1-((G77*G69)/G68))</f>
        <v>#DIV/0!</v>
      </c>
      <c r="M81" s="102" t="e">
        <f ca="1">G79/G68</f>
        <v>#DIV/0!</v>
      </c>
    </row>
    <row r="82" spans="3:13" ht="12" thickBot="1" x14ac:dyDescent="0.25">
      <c r="C82" s="98"/>
      <c r="D82" s="98"/>
      <c r="E82" s="98"/>
      <c r="F82" s="98"/>
      <c r="G82" s="98"/>
      <c r="H82" s="98"/>
      <c r="I82" s="98"/>
      <c r="J82" s="98"/>
    </row>
    <row r="83" spans="3:13" ht="24.95" customHeight="1" thickBot="1" x14ac:dyDescent="0.25">
      <c r="C83" s="302" t="s">
        <v>187</v>
      </c>
      <c r="D83" s="303"/>
      <c r="E83" s="303"/>
      <c r="F83" s="304"/>
      <c r="G83" s="112">
        <v>1</v>
      </c>
      <c r="H83" s="98"/>
      <c r="I83" s="98"/>
      <c r="J83" s="98"/>
    </row>
    <row r="84" spans="3:13" ht="24.95" customHeight="1" thickBot="1" x14ac:dyDescent="0.25">
      <c r="C84" s="290" t="s">
        <v>190</v>
      </c>
      <c r="D84" s="291"/>
      <c r="E84" s="291"/>
      <c r="F84" s="292"/>
      <c r="G84" s="141">
        <f>+Info_Operazione!E48</f>
        <v>0.75</v>
      </c>
      <c r="H84" s="98"/>
      <c r="I84" s="98"/>
      <c r="J84" s="98"/>
    </row>
    <row r="85" spans="3:13" ht="13.5" thickBot="1" x14ac:dyDescent="0.25">
      <c r="C85" s="138"/>
      <c r="D85" s="138"/>
      <c r="E85" s="138"/>
      <c r="F85" s="138"/>
      <c r="G85" s="143"/>
      <c r="H85" s="98"/>
      <c r="I85" s="98"/>
      <c r="J85" s="98"/>
    </row>
    <row r="86" spans="3:13" ht="60" customHeight="1" thickTop="1" thickBot="1" x14ac:dyDescent="0.25">
      <c r="C86" s="305" t="s">
        <v>180</v>
      </c>
      <c r="D86" s="306"/>
      <c r="E86" s="306"/>
      <c r="F86" s="306"/>
      <c r="G86" s="140" t="e">
        <f ca="1">IF(Info_Operazione!H6=2,"",IF(G77&lt;=0,"Non genera entrate Nette",G60*G81))</f>
        <v>#DIV/0!</v>
      </c>
      <c r="H86" s="98"/>
      <c r="I86" s="98"/>
      <c r="J86" s="98"/>
      <c r="K86" s="103" t="e">
        <f ca="1">G60*(1-((G77*G69)/G68))</f>
        <v>#DIV/0!</v>
      </c>
      <c r="L86" s="111">
        <f ca="1">G60-G77</f>
        <v>0</v>
      </c>
    </row>
    <row r="87" spans="3:13" ht="60" customHeight="1" thickBot="1" x14ac:dyDescent="0.25">
      <c r="C87" s="307" t="s">
        <v>195</v>
      </c>
      <c r="D87" s="308"/>
      <c r="E87" s="308"/>
      <c r="F87" s="308"/>
      <c r="G87" s="140" t="e">
        <f ca="1">IF(AND(Info_Operazione!H6=2,J58&gt;0),(G83*(G60-G76)),IF(AND(Info_Operazione!H6=2,J58&lt;=0),(G83*G60),IF(G77&lt;=0,"Non genera entrate Nette",G83*G86)))</f>
        <v>#DIV/0!</v>
      </c>
      <c r="H87" s="98"/>
      <c r="I87" s="98"/>
      <c r="J87" s="98"/>
    </row>
    <row r="88" spans="3:13" ht="96" customHeight="1" thickBot="1" x14ac:dyDescent="0.25">
      <c r="C88" s="309" t="s">
        <v>196</v>
      </c>
      <c r="D88" s="310"/>
      <c r="E88" s="310"/>
      <c r="F88" s="310"/>
      <c r="G88" s="140" t="e">
        <f ca="1">IF(G77&lt;=0,"Non genera entrate Nette",Info_Operazione!E48*G87)</f>
        <v>#DIV/0!</v>
      </c>
      <c r="H88" s="98"/>
      <c r="I88" s="98"/>
      <c r="J88" s="98"/>
    </row>
    <row r="89" spans="3:13" ht="12" thickTop="1" x14ac:dyDescent="0.2"/>
    <row r="90" spans="3:13" ht="13.5" hidden="1" thickBot="1" x14ac:dyDescent="0.25">
      <c r="C90" s="299" t="s">
        <v>142</v>
      </c>
      <c r="D90" s="300"/>
      <c r="E90" s="300"/>
      <c r="F90" s="301"/>
      <c r="G90" s="63" t="e">
        <f ca="1">G79*0.75</f>
        <v>#DIV/0!</v>
      </c>
    </row>
    <row r="93" spans="3:13" ht="60" customHeight="1" x14ac:dyDescent="0.2">
      <c r="C93" s="100">
        <v>1</v>
      </c>
      <c r="D93" s="257" t="s">
        <v>175</v>
      </c>
      <c r="E93" s="257"/>
      <c r="F93" s="257"/>
      <c r="G93" s="257"/>
    </row>
    <row r="94" spans="3:13" ht="85.5" customHeight="1" x14ac:dyDescent="0.2">
      <c r="C94" s="72">
        <v>2</v>
      </c>
      <c r="D94" s="251" t="s">
        <v>185</v>
      </c>
      <c r="E94" s="251"/>
      <c r="F94" s="251"/>
      <c r="G94" s="251"/>
    </row>
    <row r="97" spans="8:14" hidden="1" x14ac:dyDescent="0.2"/>
    <row r="98" spans="8:14" hidden="1" x14ac:dyDescent="0.2">
      <c r="H98" s="64"/>
      <c r="I98" s="64"/>
      <c r="J98" s="64"/>
      <c r="K98" s="64"/>
      <c r="L98" s="64"/>
      <c r="M98" s="64">
        <v>3714</v>
      </c>
      <c r="N98" s="64">
        <f>M98/M99</f>
        <v>0.60945191992123404</v>
      </c>
    </row>
    <row r="99" spans="8:14" hidden="1" x14ac:dyDescent="0.2">
      <c r="H99" s="65">
        <f>+D58</f>
        <v>0</v>
      </c>
      <c r="I99" s="65"/>
      <c r="J99" s="64"/>
      <c r="K99" s="64"/>
      <c r="L99" s="64"/>
      <c r="M99" s="64">
        <v>6094</v>
      </c>
      <c r="N99" s="64"/>
    </row>
    <row r="100" spans="8:14" hidden="1" x14ac:dyDescent="0.2">
      <c r="H100" s="65" t="b">
        <f ca="1">+G77</f>
        <v>0</v>
      </c>
      <c r="I100" s="65"/>
      <c r="J100" s="64"/>
      <c r="K100" s="64"/>
      <c r="L100" s="64"/>
      <c r="M100" s="64"/>
      <c r="N100" s="64"/>
    </row>
    <row r="101" spans="8:14" hidden="1" x14ac:dyDescent="0.2">
      <c r="H101" s="65" t="b">
        <f ca="1">+G68</f>
        <v>0</v>
      </c>
      <c r="I101" s="65"/>
      <c r="J101" s="64"/>
      <c r="K101" s="64"/>
      <c r="L101" s="64"/>
      <c r="M101" s="64">
        <f>N98*M102</f>
        <v>3342.6000000000004</v>
      </c>
      <c r="N101" s="64"/>
    </row>
    <row r="102" spans="8:14" hidden="1" x14ac:dyDescent="0.2">
      <c r="H102" s="64" t="e">
        <f ca="1">H99*(1-H100/H101)</f>
        <v>#DIV/0!</v>
      </c>
      <c r="I102" s="64"/>
      <c r="J102" s="64" t="e">
        <f ca="1">(1-H100/H101)</f>
        <v>#DIV/0!</v>
      </c>
      <c r="K102" s="64"/>
      <c r="L102" s="64"/>
      <c r="M102" s="66">
        <f>0.9*M99</f>
        <v>5484.6</v>
      </c>
      <c r="N102" s="64"/>
    </row>
    <row r="103" spans="8:14" hidden="1" x14ac:dyDescent="0.2">
      <c r="H103" s="64"/>
      <c r="I103" s="64"/>
      <c r="J103" s="64"/>
      <c r="K103" s="64"/>
      <c r="L103" s="64"/>
      <c r="M103" s="64"/>
      <c r="N103" s="64"/>
    </row>
    <row r="104" spans="8:14" hidden="1" x14ac:dyDescent="0.2"/>
  </sheetData>
  <sheetProtection password="DDB8" sheet="1" objects="1" scenarios="1"/>
  <protectedRanges>
    <protectedRange sqref="G83" name="Intervallo1"/>
  </protectedRanges>
  <mergeCells count="29">
    <mergeCell ref="C74:F74"/>
    <mergeCell ref="C76:F76"/>
    <mergeCell ref="C90:F90"/>
    <mergeCell ref="C81:F81"/>
    <mergeCell ref="C83:F83"/>
    <mergeCell ref="C86:F86"/>
    <mergeCell ref="C87:F87"/>
    <mergeCell ref="C88:F88"/>
    <mergeCell ref="D94:G94"/>
    <mergeCell ref="D5:F5"/>
    <mergeCell ref="C68:F68"/>
    <mergeCell ref="C67:F67"/>
    <mergeCell ref="C72:F72"/>
    <mergeCell ref="D93:G93"/>
    <mergeCell ref="C69:F69"/>
    <mergeCell ref="C60:F60"/>
    <mergeCell ref="C61:F61"/>
    <mergeCell ref="C84:F84"/>
    <mergeCell ref="C73:F73"/>
    <mergeCell ref="C77:F77"/>
    <mergeCell ref="C63:F63"/>
    <mergeCell ref="C64:F64"/>
    <mergeCell ref="C65:F65"/>
    <mergeCell ref="C79:F79"/>
    <mergeCell ref="I5:I6"/>
    <mergeCell ref="G5:G6"/>
    <mergeCell ref="H5:H6"/>
    <mergeCell ref="J5:J6"/>
    <mergeCell ref="C5:C7"/>
  </mergeCells>
  <conditionalFormatting sqref="G79:G80">
    <cfRule type="containsText" dxfId="8" priority="6" operator="containsText" text="Non genera entrate nette">
      <formula>NOT(ISERROR(SEARCH("Non genera entrate nette",G79)))</formula>
    </cfRule>
  </conditionalFormatting>
  <conditionalFormatting sqref="G81">
    <cfRule type="containsText" dxfId="7" priority="5" operator="containsText" text="Non genera entrate nette">
      <formula>NOT(ISERROR(SEARCH("Non genera entrate nette",G81)))</formula>
    </cfRule>
  </conditionalFormatting>
  <conditionalFormatting sqref="G86">
    <cfRule type="containsText" dxfId="6" priority="4" operator="containsText" text="Non genera entrate nette">
      <formula>NOT(ISERROR(SEARCH("Non genera entrate nette",G86)))</formula>
    </cfRule>
  </conditionalFormatting>
  <conditionalFormatting sqref="G87">
    <cfRule type="containsText" dxfId="5" priority="3" operator="containsText" text="Non genera entrate nette">
      <formula>NOT(ISERROR(SEARCH("Non genera entrate nette",G87)))</formula>
    </cfRule>
  </conditionalFormatting>
  <conditionalFormatting sqref="G88">
    <cfRule type="containsText" dxfId="4" priority="2" operator="containsText" text="Non genera entrate nette">
      <formula>NOT(ISERROR(SEARCH("Non genera entrate nette",G88)))</formula>
    </cfRule>
  </conditionalFormatting>
  <conditionalFormatting sqref="G76">
    <cfRule type="containsText" dxfId="3" priority="1" operator="containsText" text="Non genera entrate nette">
      <formula>NOT(ISERROR(SEARCH("Non genera entrate nette",G76)))</formula>
    </cfRule>
  </conditionalFormatting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portrait" r:id="rId1"/>
  <headerFooter>
    <oddFooter>&amp;L__________________, il __/__/____&amp;RIl proponente
________________________
Rappresentante del Proponente
Nome
Cognome
Firma</oddFooter>
  </headerFooter>
  <rowBreaks count="1" manualBreakCount="1">
    <brk id="59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375500DF-3D50-4D4E-9257-7D097759842D}">
            <xm:f>IF(C8=Info_Operazione!$E$17,TRUE)</xm:f>
            <x14:dxf>
              <font>
                <b/>
                <i val="0"/>
                <color theme="3" tint="-0.499984740745262"/>
              </font>
              <fill>
                <patternFill>
                  <bgColor rgb="FFFFFF00"/>
                </patternFill>
              </fill>
            </x14:dxf>
          </x14:cfRule>
          <x14:cfRule type="expression" priority="8" id="{1E7E5D2E-ACC5-4249-9AB8-E89516182618}">
            <xm:f>IF(C8=Info_Operazione!$E$15,TRUE)</xm:f>
            <x14:dxf>
              <font>
                <b/>
                <i val="0"/>
                <color theme="3" tint="-0.499984740745262"/>
              </font>
              <fill>
                <patternFill>
                  <bgColor rgb="FFFF0000"/>
                </patternFill>
              </fill>
            </x14:dxf>
          </x14:cfRule>
          <x14:cfRule type="expression" priority="9" id="{B39AB76B-8E65-44DC-BEFC-4EB446FF8BE0}">
            <xm:f>IF(C8=Info_Operazione!$E$14,TRUE)</xm:f>
            <x14:dxf>
              <font>
                <b/>
                <i val="0"/>
                <color theme="3" tint="-0.499984740745262"/>
              </font>
              <fill>
                <patternFill>
                  <bgColor rgb="FF00FF00"/>
                </patternFill>
              </fill>
            </x14:dxf>
          </x14:cfRule>
          <xm:sqref>C8:C57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58"/>
  <sheetViews>
    <sheetView workbookViewId="0">
      <selection activeCell="B11" sqref="B11"/>
    </sheetView>
  </sheetViews>
  <sheetFormatPr defaultRowHeight="11.25" x14ac:dyDescent="0.2"/>
  <cols>
    <col min="2" max="2" width="52" customWidth="1"/>
    <col min="4" max="4" width="54.83203125" customWidth="1"/>
    <col min="7" max="7" width="14.5" customWidth="1"/>
    <col min="8" max="8" width="18.83203125" customWidth="1"/>
    <col min="9" max="9" width="41.1640625" customWidth="1"/>
  </cols>
  <sheetData>
    <row r="6" spans="2:9" x14ac:dyDescent="0.2">
      <c r="B6" s="3" t="s">
        <v>46</v>
      </c>
      <c r="D6" s="311" t="s">
        <v>27</v>
      </c>
      <c r="E6" s="311"/>
      <c r="G6" s="3" t="s">
        <v>164</v>
      </c>
      <c r="H6" s="62" t="s">
        <v>165</v>
      </c>
      <c r="I6" s="62" t="s">
        <v>167</v>
      </c>
    </row>
    <row r="7" spans="2:9" x14ac:dyDescent="0.2">
      <c r="B7" t="s">
        <v>145</v>
      </c>
      <c r="D7" s="2" t="s">
        <v>28</v>
      </c>
      <c r="E7" s="67">
        <v>30</v>
      </c>
      <c r="G7">
        <v>30</v>
      </c>
      <c r="H7">
        <f>IF(AND(Info_Operazione!E7=Elenchi!D7,Info_Operazione!E11&lt;Elenchi!G7),"",IF(AND(Info_Operazione!E7=Elenchi!D8,Info_Operazione!E11&lt;Elenchi!G8),"",IF(AND(Info_Operazione!E7=Elenchi!D9,Info_Operazione!E11&lt;Elenchi!G9),"",IF(AND(Info_Operazione!E7=Elenchi!D10,Info_Operazione!E11&lt;Elenchi!G10),"",IF(AND(Info_Operazione!E7=Elenchi!D11,Info_Operazione!E11&lt;Elenchi!G11),"",IF(AND(Info_Operazione!E7=Elenchi!D12,Info_Operazione!E11&lt;Elenchi!G12),"",IF(AND(Info_Operazione!E7=Elenchi!D13,Info_Operazione!E11&lt;Elenchi!G13),"",IF(AND(Info_Operazione!E7=Elenchi!D14,Info_Operazione!E11&lt;Elenchi!G14),"",IF(AND(Info_Operazione!E7=Elenchi!D15,Info_Operazione!E11&lt;Elenchi!G15),"",IF(AND(Info_Operazione!E7=Elenchi!D16,Info_Operazione!E11&lt;Elenchi!G16),"",IF(AND(Info_Operazione!E7=Elenchi!D17,Info_Operazione!E11&lt;Elenchi!G17),"",((Info_Operazione!E11-Info_Operazione!E10)+(Info_Operazione!E14+Info_Operazione!E10-1)))))))))))))</f>
        <v>-1</v>
      </c>
    </row>
    <row r="8" spans="2:9" x14ac:dyDescent="0.2">
      <c r="B8" t="s">
        <v>146</v>
      </c>
      <c r="D8" s="2" t="s">
        <v>29</v>
      </c>
      <c r="E8" s="67">
        <v>30</v>
      </c>
      <c r="G8">
        <v>30</v>
      </c>
    </row>
    <row r="9" spans="2:9" x14ac:dyDescent="0.2">
      <c r="D9" s="2" t="s">
        <v>30</v>
      </c>
      <c r="E9" s="67" t="s">
        <v>31</v>
      </c>
      <c r="G9">
        <v>30</v>
      </c>
    </row>
    <row r="10" spans="2:9" x14ac:dyDescent="0.2">
      <c r="D10" s="2" t="s">
        <v>32</v>
      </c>
      <c r="E10" s="67" t="s">
        <v>31</v>
      </c>
      <c r="G10">
        <v>30</v>
      </c>
    </row>
    <row r="11" spans="2:9" x14ac:dyDescent="0.2">
      <c r="D11" s="2" t="s">
        <v>33</v>
      </c>
      <c r="E11" s="67">
        <v>25</v>
      </c>
      <c r="G11">
        <v>25</v>
      </c>
    </row>
    <row r="12" spans="2:9" x14ac:dyDescent="0.2">
      <c r="D12" s="2" t="s">
        <v>34</v>
      </c>
      <c r="E12" s="67" t="s">
        <v>31</v>
      </c>
      <c r="G12">
        <v>30</v>
      </c>
    </row>
    <row r="13" spans="2:9" x14ac:dyDescent="0.2">
      <c r="D13" s="2" t="s">
        <v>35</v>
      </c>
      <c r="E13" s="67" t="s">
        <v>36</v>
      </c>
      <c r="G13">
        <v>25</v>
      </c>
    </row>
    <row r="14" spans="2:9" x14ac:dyDescent="0.2">
      <c r="D14" s="2" t="s">
        <v>37</v>
      </c>
      <c r="E14" s="67" t="s">
        <v>36</v>
      </c>
      <c r="G14">
        <v>25</v>
      </c>
    </row>
    <row r="15" spans="2:9" x14ac:dyDescent="0.2">
      <c r="B15" s="107">
        <f ca="1">TODAY()</f>
        <v>43152</v>
      </c>
      <c r="D15" s="2" t="s">
        <v>38</v>
      </c>
      <c r="E15" s="67" t="s">
        <v>39</v>
      </c>
      <c r="G15">
        <v>20</v>
      </c>
    </row>
    <row r="16" spans="2:9" x14ac:dyDescent="0.2">
      <c r="B16">
        <f ca="1">YEAR(B15)</f>
        <v>2018</v>
      </c>
      <c r="D16" s="2" t="s">
        <v>40</v>
      </c>
      <c r="E16" s="68" t="s">
        <v>42</v>
      </c>
      <c r="G16">
        <v>15</v>
      </c>
    </row>
    <row r="17" spans="4:7" x14ac:dyDescent="0.2">
      <c r="D17" s="2" t="s">
        <v>41</v>
      </c>
      <c r="E17" s="68" t="s">
        <v>42</v>
      </c>
      <c r="G17">
        <v>15</v>
      </c>
    </row>
    <row r="19" spans="4:7" x14ac:dyDescent="0.2">
      <c r="D19" s="4" t="s">
        <v>46</v>
      </c>
    </row>
    <row r="20" spans="4:7" x14ac:dyDescent="0.2">
      <c r="D20" s="2" t="s">
        <v>47</v>
      </c>
    </row>
    <row r="21" spans="4:7" x14ac:dyDescent="0.2">
      <c r="D21" s="2" t="s">
        <v>48</v>
      </c>
    </row>
    <row r="22" spans="4:7" x14ac:dyDescent="0.2">
      <c r="D22" s="2" t="s">
        <v>49</v>
      </c>
    </row>
    <row r="23" spans="4:7" x14ac:dyDescent="0.2">
      <c r="D23" s="2" t="s">
        <v>50</v>
      </c>
    </row>
    <row r="24" spans="4:7" x14ac:dyDescent="0.2">
      <c r="D24" s="2" t="s">
        <v>51</v>
      </c>
    </row>
    <row r="25" spans="4:7" x14ac:dyDescent="0.2">
      <c r="D25" s="2" t="s">
        <v>55</v>
      </c>
    </row>
    <row r="27" spans="4:7" x14ac:dyDescent="0.2">
      <c r="D27" s="4" t="s">
        <v>52</v>
      </c>
    </row>
    <row r="28" spans="4:7" x14ac:dyDescent="0.2">
      <c r="D28" s="2" t="s">
        <v>56</v>
      </c>
    </row>
    <row r="29" spans="4:7" x14ac:dyDescent="0.2">
      <c r="D29" s="2" t="s">
        <v>57</v>
      </c>
    </row>
    <row r="30" spans="4:7" x14ac:dyDescent="0.2">
      <c r="D30" s="2" t="s">
        <v>55</v>
      </c>
    </row>
    <row r="32" spans="4:7" x14ac:dyDescent="0.2">
      <c r="D32" s="4" t="s">
        <v>76</v>
      </c>
    </row>
    <row r="33" spans="4:4" x14ac:dyDescent="0.2">
      <c r="D33" s="9">
        <v>2014</v>
      </c>
    </row>
    <row r="34" spans="4:4" x14ac:dyDescent="0.2">
      <c r="D34" s="9">
        <v>2015</v>
      </c>
    </row>
    <row r="35" spans="4:4" x14ac:dyDescent="0.2">
      <c r="D35" s="9">
        <v>2016</v>
      </c>
    </row>
    <row r="36" spans="4:4" x14ac:dyDescent="0.2">
      <c r="D36" s="9">
        <v>2017</v>
      </c>
    </row>
    <row r="37" spans="4:4" x14ac:dyDescent="0.2">
      <c r="D37" s="9">
        <v>2018</v>
      </c>
    </row>
    <row r="38" spans="4:4" x14ac:dyDescent="0.2">
      <c r="D38" s="9">
        <v>2019</v>
      </c>
    </row>
    <row r="39" spans="4:4" x14ac:dyDescent="0.2">
      <c r="D39" s="9">
        <v>2020</v>
      </c>
    </row>
    <row r="40" spans="4:4" x14ac:dyDescent="0.2">
      <c r="D40" s="9">
        <v>2021</v>
      </c>
    </row>
    <row r="41" spans="4:4" x14ac:dyDescent="0.2">
      <c r="D41" s="9">
        <v>2022</v>
      </c>
    </row>
    <row r="42" spans="4:4" x14ac:dyDescent="0.2">
      <c r="D42" s="9">
        <v>2023</v>
      </c>
    </row>
    <row r="44" spans="4:4" x14ac:dyDescent="0.2">
      <c r="D44" s="3" t="s">
        <v>86</v>
      </c>
    </row>
    <row r="45" spans="4:4" x14ac:dyDescent="0.2">
      <c r="D45" t="s">
        <v>87</v>
      </c>
    </row>
    <row r="46" spans="4:4" x14ac:dyDescent="0.2">
      <c r="D46" t="s">
        <v>88</v>
      </c>
    </row>
    <row r="47" spans="4:4" x14ac:dyDescent="0.2">
      <c r="D47" t="s">
        <v>89</v>
      </c>
    </row>
    <row r="48" spans="4:4" x14ac:dyDescent="0.2">
      <c r="D48" t="s">
        <v>55</v>
      </c>
    </row>
    <row r="51" spans="4:4" x14ac:dyDescent="0.2">
      <c r="D51" s="3" t="s">
        <v>83</v>
      </c>
    </row>
    <row r="52" spans="4:4" x14ac:dyDescent="0.2">
      <c r="D52" t="s">
        <v>91</v>
      </c>
    </row>
    <row r="53" spans="4:4" x14ac:dyDescent="0.2">
      <c r="D53" t="s">
        <v>92</v>
      </c>
    </row>
    <row r="54" spans="4:4" x14ac:dyDescent="0.2">
      <c r="D54" t="s">
        <v>93</v>
      </c>
    </row>
    <row r="55" spans="4:4" x14ac:dyDescent="0.2">
      <c r="D55" t="s">
        <v>94</v>
      </c>
    </row>
    <row r="56" spans="4:4" x14ac:dyDescent="0.2">
      <c r="D56" t="s">
        <v>95</v>
      </c>
    </row>
    <row r="57" spans="4:4" x14ac:dyDescent="0.2">
      <c r="D57" t="s">
        <v>96</v>
      </c>
    </row>
    <row r="58" spans="4:4" x14ac:dyDescent="0.2">
      <c r="D58" t="s">
        <v>55</v>
      </c>
    </row>
  </sheetData>
  <mergeCells count="1">
    <mergeCell ref="D6:E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M31"/>
  <sheetViews>
    <sheetView workbookViewId="0">
      <selection activeCell="M30" sqref="M30"/>
    </sheetView>
  </sheetViews>
  <sheetFormatPr defaultRowHeight="11.25" x14ac:dyDescent="0.2"/>
  <sheetData>
    <row r="5" spans="4:4" x14ac:dyDescent="0.2">
      <c r="D5">
        <v>2018</v>
      </c>
    </row>
    <row r="6" spans="4:4" x14ac:dyDescent="0.2">
      <c r="D6">
        <f>1+D5</f>
        <v>2019</v>
      </c>
    </row>
    <row r="7" spans="4:4" x14ac:dyDescent="0.2">
      <c r="D7">
        <f t="shared" ref="D7:D28" si="0">1+D6</f>
        <v>2020</v>
      </c>
    </row>
    <row r="8" spans="4:4" x14ac:dyDescent="0.2">
      <c r="D8">
        <f t="shared" si="0"/>
        <v>2021</v>
      </c>
    </row>
    <row r="9" spans="4:4" x14ac:dyDescent="0.2">
      <c r="D9">
        <f t="shared" si="0"/>
        <v>2022</v>
      </c>
    </row>
    <row r="10" spans="4:4" x14ac:dyDescent="0.2">
      <c r="D10">
        <f t="shared" si="0"/>
        <v>2023</v>
      </c>
    </row>
    <row r="11" spans="4:4" x14ac:dyDescent="0.2">
      <c r="D11">
        <f t="shared" si="0"/>
        <v>2024</v>
      </c>
    </row>
    <row r="12" spans="4:4" x14ac:dyDescent="0.2">
      <c r="D12">
        <f t="shared" si="0"/>
        <v>2025</v>
      </c>
    </row>
    <row r="13" spans="4:4" x14ac:dyDescent="0.2">
      <c r="D13">
        <f t="shared" si="0"/>
        <v>2026</v>
      </c>
    </row>
    <row r="14" spans="4:4" x14ac:dyDescent="0.2">
      <c r="D14">
        <f t="shared" si="0"/>
        <v>2027</v>
      </c>
    </row>
    <row r="15" spans="4:4" x14ac:dyDescent="0.2">
      <c r="D15">
        <f t="shared" si="0"/>
        <v>2028</v>
      </c>
    </row>
    <row r="16" spans="4:4" x14ac:dyDescent="0.2">
      <c r="D16">
        <f t="shared" si="0"/>
        <v>2029</v>
      </c>
    </row>
    <row r="17" spans="4:13" x14ac:dyDescent="0.2">
      <c r="D17">
        <f t="shared" si="0"/>
        <v>2030</v>
      </c>
    </row>
    <row r="18" spans="4:13" x14ac:dyDescent="0.2">
      <c r="D18">
        <f t="shared" si="0"/>
        <v>2031</v>
      </c>
    </row>
    <row r="19" spans="4:13" x14ac:dyDescent="0.2">
      <c r="D19">
        <f t="shared" si="0"/>
        <v>2032</v>
      </c>
    </row>
    <row r="20" spans="4:13" x14ac:dyDescent="0.2">
      <c r="D20">
        <f t="shared" si="0"/>
        <v>2033</v>
      </c>
    </row>
    <row r="21" spans="4:13" x14ac:dyDescent="0.2">
      <c r="D21">
        <f t="shared" si="0"/>
        <v>2034</v>
      </c>
    </row>
    <row r="22" spans="4:13" x14ac:dyDescent="0.2">
      <c r="D22">
        <f t="shared" si="0"/>
        <v>2035</v>
      </c>
    </row>
    <row r="23" spans="4:13" x14ac:dyDescent="0.2">
      <c r="D23">
        <f t="shared" si="0"/>
        <v>2036</v>
      </c>
    </row>
    <row r="24" spans="4:13" x14ac:dyDescent="0.2">
      <c r="D24">
        <f t="shared" si="0"/>
        <v>2037</v>
      </c>
    </row>
    <row r="25" spans="4:13" x14ac:dyDescent="0.2">
      <c r="D25">
        <f>1+D24</f>
        <v>2038</v>
      </c>
    </row>
    <row r="26" spans="4:13" x14ac:dyDescent="0.2">
      <c r="D26">
        <f t="shared" si="0"/>
        <v>2039</v>
      </c>
    </row>
    <row r="27" spans="4:13" x14ac:dyDescent="0.2">
      <c r="D27">
        <f t="shared" si="0"/>
        <v>2040</v>
      </c>
      <c r="M27">
        <v>9615.3846153846152</v>
      </c>
    </row>
    <row r="28" spans="4:13" x14ac:dyDescent="0.2">
      <c r="D28">
        <f t="shared" si="0"/>
        <v>2041</v>
      </c>
      <c r="M28">
        <v>3755.3076787622322</v>
      </c>
    </row>
    <row r="29" spans="4:13" x14ac:dyDescent="0.2">
      <c r="D29">
        <f>1+D28</f>
        <v>2042</v>
      </c>
      <c r="H29">
        <v>3738</v>
      </c>
      <c r="M29">
        <f>M27-M28</f>
        <v>5860.0769366223831</v>
      </c>
    </row>
    <row r="30" spans="4:13" x14ac:dyDescent="0.2">
      <c r="H30">
        <v>6114</v>
      </c>
    </row>
    <row r="31" spans="4:13" x14ac:dyDescent="0.2">
      <c r="F31">
        <f>500*25</f>
        <v>12500</v>
      </c>
      <c r="H31">
        <f>H29/H30</f>
        <v>0.61138370951913645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7</vt:i4>
      </vt:variant>
    </vt:vector>
  </HeadingPairs>
  <TitlesOfParts>
    <vt:vector size="16" baseType="lpstr">
      <vt:lpstr>Copertina</vt:lpstr>
      <vt:lpstr>Info_Operazione</vt:lpstr>
      <vt:lpstr>Investimento</vt:lpstr>
      <vt:lpstr>Entrate_Costi</vt:lpstr>
      <vt:lpstr>Entrate_Costi VR</vt:lpstr>
      <vt:lpstr>Descrizione_Entrate_Costi</vt:lpstr>
      <vt:lpstr>Calcolo</vt:lpstr>
      <vt:lpstr>Elenchi</vt:lpstr>
      <vt:lpstr>Foglio1</vt:lpstr>
      <vt:lpstr>Calcolo!Area_stampa</vt:lpstr>
      <vt:lpstr>Copertina!Area_stampa</vt:lpstr>
      <vt:lpstr>Descrizione_Entrate_Costi!Area_stampa</vt:lpstr>
      <vt:lpstr>Entrate_Costi!Area_stampa</vt:lpstr>
      <vt:lpstr>'Entrate_Costi VR'!Area_stampa</vt:lpstr>
      <vt:lpstr>Info_Operazione!Area_stampa</vt:lpstr>
      <vt:lpstr>Investimento!Area_stampa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Tarantino</dc:creator>
  <cp:lastModifiedBy>Mittaridonna Giuseppina</cp:lastModifiedBy>
  <cp:lastPrinted>2018-02-20T15:46:39Z</cp:lastPrinted>
  <dcterms:created xsi:type="dcterms:W3CDTF">2018-01-15T14:58:39Z</dcterms:created>
  <dcterms:modified xsi:type="dcterms:W3CDTF">2018-02-21T12:18:53Z</dcterms:modified>
</cp:coreProperties>
</file>